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7275" firstSheet="1" activeTab="1"/>
  </bookViews>
  <sheets>
    <sheet name="Лист3" sheetId="1" state="hidden" r:id="rId1"/>
    <sheet name="კრებსითი" sheetId="2" r:id="rId2"/>
    <sheet name="რ.ბ და ლით.კონსტრუქციები" sheetId="3" r:id="rId3"/>
    <sheet name="სარკოგაფის რ.ბ" sheetId="4" r:id="rId4"/>
    <sheet name="სახურავი" sheetId="5" r:id="rId5"/>
    <sheet name="სამშენებლო-სარემონტო სამუშაოები" sheetId="6" r:id="rId6"/>
    <sheet name="ეზოს კეთილმოწყობა" sheetId="7" r:id="rId7"/>
    <sheet name="ელ.სამონტაჟო" sheetId="8" r:id="rId8"/>
    <sheet name="გარე განათება" sheetId="9" r:id="rId9"/>
    <sheet name="წყალი,კანალიზაცია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<sst xmlns="http://schemas.openxmlformats.org/spreadsheetml/2006/main" count="1732" uniqueCount="527">
  <si>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</si>
  <si>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</si>
  <si>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</si>
  <si>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</si>
  <si>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</si>
  <si>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</si>
  <si>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</si>
  <si>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</si>
  <si>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</si>
  <si>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</si>
  <si>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</si>
  <si>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</si>
  <si>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</si>
  <si>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</si>
  <si>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</si>
  <si>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</si>
  <si>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</si>
  <si>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</si>
  <si>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</si>
  <si>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</si>
  <si>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</si>
  <si>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</si>
  <si>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</si>
  <si>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</si>
  <si>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</si>
  <si>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</si>
  <si>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</si>
  <si>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</si>
  <si>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</si>
  <si>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</si>
  <si>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</si>
  <si>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</si>
  <si>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</si>
  <si>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</si>
  <si>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</si>
  <si>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</si>
  <si>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</si>
  <si>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</si>
  <si>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</si>
  <si>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</si>
  <si>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</si>
  <si>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</si>
  <si>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</si>
  <si>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</si>
  <si>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</si>
  <si>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</si>
  <si>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</si>
  <si>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</si>
  <si>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</si>
  <si>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</si>
  <si>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</si>
  <si>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</si>
  <si>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</si>
  <si>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</si>
  <si>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</si>
  <si>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</si>
  <si>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</si>
  <si>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</si>
  <si>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</si>
  <si>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</si>
  <si>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</si>
  <si>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</si>
  <si>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</si>
  <si>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</si>
  <si>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</si>
  <si>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</si>
  <si>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</si>
  <si>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</si>
  <si>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</si>
  <si>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</si>
  <si>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</si>
  <si>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</si>
  <si>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</si>
  <si>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</si>
  <si>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</si>
  <si>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</si>
  <si>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</si>
  <si>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</si>
  <si>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</si>
  <si>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</si>
  <si>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</si>
  <si>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</si>
  <si>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</si>
  <si>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</si>
  <si>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</si>
  <si>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</si>
  <si>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</si>
  <si>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</si>
  <si>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</si>
  <si>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</si>
  <si>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</si>
  <si>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</si>
  <si>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</si>
  <si>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</si>
  <si>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</si>
  <si>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</si>
  <si>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</si>
  <si>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</si>
  <si>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</si>
  <si>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</si>
  <si>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</si>
  <si>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</si>
  <si>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</si>
  <si>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</si>
  <si>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</si>
  <si>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</si>
  <si>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</si>
  <si>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</si>
  <si>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</si>
  <si>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</si>
  <si>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</si>
  <si>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</si>
  <si>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</si>
  <si>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</si>
  <si>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</si>
  <si>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</si>
  <si>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</si>
  <si>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</si>
  <si>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</si>
  <si>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</si>
  <si>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</si>
  <si>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</si>
  <si>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</si>
  <si>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</si>
  <si>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</si>
  <si>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</si>
  <si>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</si>
  <si>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</si>
  <si>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3</t>
  </si>
  <si>
    <t>5</t>
  </si>
  <si>
    <t>t</t>
  </si>
  <si>
    <t>proeq</t>
  </si>
  <si>
    <t>satransporto xarji masalaze</t>
  </si>
  <si>
    <t>zednadebi xarji</t>
  </si>
  <si>
    <t xml:space="preserve">mogeba </t>
  </si>
  <si>
    <t>dRg</t>
  </si>
  <si>
    <t xml:space="preserve"> miwis samuSaoebi</t>
  </si>
  <si>
    <t>m3</t>
  </si>
  <si>
    <t>sxva manqanebi</t>
  </si>
  <si>
    <t>tona</t>
  </si>
  <si>
    <t>2</t>
  </si>
  <si>
    <t>m/sT</t>
  </si>
  <si>
    <t>wylis manqana</t>
  </si>
  <si>
    <t>100m3</t>
  </si>
  <si>
    <t>cali</t>
  </si>
  <si>
    <t>r/betonis konstruqciebi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</si>
  <si>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</si>
  <si>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</si>
  <si>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</si>
  <si>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</si>
  <si>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</si>
  <si>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monoliTuri rk/betonis koWebis mowyoba b-25 betonisagan</t>
  </si>
  <si>
    <t>monoliTuri rk/betonis gadaxurvis filis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</si>
  <si>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</si>
  <si>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</si>
  <si>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</si>
  <si>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</si>
  <si>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</si>
  <si>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</si>
  <si>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1000m3</t>
  </si>
  <si>
    <t xml:space="preserve">avtogreideri </t>
  </si>
  <si>
    <t>satkepni 18 t</t>
  </si>
  <si>
    <t>satkepni 5 t</t>
  </si>
  <si>
    <t>gruntis ukuCayra qvabulSi buldozeriT</t>
  </si>
  <si>
    <t>samSeneblo saremonto samuSaoebi</t>
  </si>
  <si>
    <t xml:space="preserve">teritoriis vertikaluri dagegmareba </t>
  </si>
  <si>
    <t>betoni b-20</t>
  </si>
  <si>
    <t>liTonis milkvadrati 60*40*3</t>
  </si>
  <si>
    <t>buldozeri 180 kvt</t>
  </si>
  <si>
    <t>moWimuli iatakis mowyoba qviSa-cementis xsnariT sisqiT 40mm</t>
  </si>
  <si>
    <t>qviSa-cementis xsnari</t>
  </si>
  <si>
    <t>kg</t>
  </si>
  <si>
    <t xml:space="preserve">kedlis wyoba wvrili samSeneblo blokiT </t>
  </si>
  <si>
    <t>grunti</t>
  </si>
  <si>
    <t>fiTxi</t>
  </si>
  <si>
    <t>wyalemulsia saRebavi</t>
  </si>
  <si>
    <t>webocementi</t>
  </si>
  <si>
    <t>liTonis konstruqciis Rebva antikoroziuli saRebaviT</t>
  </si>
  <si>
    <t>antikoroziuli saRebavi</t>
  </si>
  <si>
    <t>r/betonis Wis Ziri</t>
  </si>
  <si>
    <t>r/betonis Wis Tavsaxuri</t>
  </si>
  <si>
    <t>dRe</t>
  </si>
  <si>
    <t>betonis momzadebis mowyoba  b-10 betonisagan</t>
  </si>
  <si>
    <t>betoni b-10</t>
  </si>
  <si>
    <t>SromiTi resursebi (sabazro)</t>
  </si>
  <si>
    <t>avtogreideri saSualo tipis 79kvt (108c,Z)</t>
  </si>
  <si>
    <t>RorRi</t>
  </si>
  <si>
    <t xml:space="preserve">q /cementis xsnari </t>
  </si>
  <si>
    <t>avtokranis momsaxureba</t>
  </si>
  <si>
    <t>qviSis sagebis mowyoba</t>
  </si>
  <si>
    <t xml:space="preserve">qviSa  </t>
  </si>
  <si>
    <t>zedmeti gruntis datvirTva avtoTviTmclelebze xeliT</t>
  </si>
  <si>
    <t xml:space="preserve">samuSaos dasaxeleba </t>
  </si>
  <si>
    <t>Rirebuleba</t>
  </si>
  <si>
    <t>ezos keTilmowyoba</t>
  </si>
  <si>
    <t>el.samontaJo samuSaoebi</t>
  </si>
  <si>
    <t>wyali kanalizacia</t>
  </si>
  <si>
    <t>me-4 kategoriis yamiri gruntis damuSaveba eqskavatoriT datvirTva da gadana avtoTviTmclelebiT</t>
  </si>
  <si>
    <t xml:space="preserve">gruntis gatana avtoTviTmclelebiT nayarSi </t>
  </si>
  <si>
    <t>me-3 kategoriis yamiri gruntis damuSaveba eqskavatoriT adgilze dayriT 20 m manZilze</t>
  </si>
  <si>
    <t>monoliTuri rk/betonis saZirkvlis filis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</si>
  <si>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</si>
  <si>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</t>
    </r>
    <r>
      <rPr>
        <sz val="10"/>
        <rFont val="AcadNusx"/>
        <family val="0"/>
      </rPr>
      <t>-3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-10mm)</t>
    </r>
  </si>
  <si>
    <r>
      <t>armatura</t>
    </r>
    <r>
      <rPr>
        <sz val="10"/>
        <rFont val="Cambria"/>
        <family val="1"/>
      </rPr>
      <t xml:space="preserve"> A-1</t>
    </r>
  </si>
  <si>
    <t>liTonis firfita 600*600*12</t>
  </si>
  <si>
    <t>faqt</t>
  </si>
  <si>
    <t>proeqt</t>
  </si>
  <si>
    <t>eleqtrodi</t>
  </si>
  <si>
    <t>avtoamwe</t>
  </si>
  <si>
    <t>liTonis mrgvali mili 400*12</t>
  </si>
  <si>
    <t>liTonis firfita 150*150*10</t>
  </si>
  <si>
    <t>ortesebri koWi #30</t>
  </si>
  <si>
    <t>Sveleri #30</t>
  </si>
  <si>
    <t>Sveleri #20</t>
  </si>
  <si>
    <t>liTonis milkvadrati 80*4</t>
  </si>
  <si>
    <t>liTonis milkvadrati 40*4</t>
  </si>
  <si>
    <t>liTonis milkvadrati 40*3</t>
  </si>
  <si>
    <t>lit</t>
  </si>
  <si>
    <t>SemogozviTi hidroizolaciis mowyoba</t>
  </si>
  <si>
    <t>Sromis xarji</t>
  </si>
  <si>
    <t>bitumis mastika</t>
  </si>
  <si>
    <t>sarkogafis r/betonis konstruqciebi</t>
  </si>
  <si>
    <t>saxuravi</t>
  </si>
  <si>
    <t>komp</t>
  </si>
  <si>
    <t>kom</t>
  </si>
  <si>
    <t>monoliTuri rk/betonis kedlebis mowyoba b-25 betonisagan</t>
  </si>
  <si>
    <t>safuZvlis mowyoba xreSovani narevisagan sisqiT 30 sm</t>
  </si>
  <si>
    <t>xreSovani narevi</t>
  </si>
  <si>
    <t>TviTmWreli</t>
  </si>
  <si>
    <t>c</t>
  </si>
  <si>
    <t>Tunuqis furceli (indaosaTvis) sisqiT 0.5mm</t>
  </si>
  <si>
    <t>wyalmimRebi Rarebis Rirebuleba da montaJi</t>
  </si>
  <si>
    <t>muxli</t>
  </si>
  <si>
    <t>damWimi</t>
  </si>
  <si>
    <t>gruntis damuSaveba xeliT</t>
  </si>
  <si>
    <t>kompresori</t>
  </si>
  <si>
    <t>qviSis sawolis mowyoba molsadenebisaTvis</t>
  </si>
  <si>
    <t xml:space="preserve">qviSa </t>
  </si>
  <si>
    <t>liTonis damWeri salte 40*4</t>
  </si>
  <si>
    <t xml:space="preserve">    arxebis mowyoba sawvavis milsadenebisaTvis</t>
  </si>
  <si>
    <t>wvrili samSeneblo bloki 15*20*40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</si>
  <si>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</si>
  <si>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</si>
  <si>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</si>
  <si>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</si>
  <si>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ketramogranitis plintusebis mowyoba (simaRliT 80 mm)</t>
  </si>
  <si>
    <t xml:space="preserve">izoaluminis karebebis,fanjrebisa da vitrajebis Rirebuleba </t>
  </si>
  <si>
    <t>minis kari</t>
  </si>
  <si>
    <t>mdf-is karebi</t>
  </si>
  <si>
    <t>fasadi</t>
  </si>
  <si>
    <t>xaraCo</t>
  </si>
  <si>
    <t>"naSxefi"-is mowyoba fasadze da Rebva silikoniani saRebaviT</t>
  </si>
  <si>
    <t>pva</t>
  </si>
  <si>
    <t>cementi</t>
  </si>
  <si>
    <t>aluminis fexis sawmendis Rirebuleba da montaJi</t>
  </si>
  <si>
    <t>manqana-meqanizmebi</t>
  </si>
  <si>
    <t>materialuri resursi</t>
  </si>
  <si>
    <t>m</t>
  </si>
  <si>
    <t>zednadebi xarjebi xelfasidan</t>
  </si>
  <si>
    <t>mogeba</t>
  </si>
  <si>
    <t>Sida 'wyali da kanalizacia</t>
  </si>
  <si>
    <r>
      <t xml:space="preserve">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</si>
  <si>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</si>
  <si>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</si>
  <si>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</si>
  <si>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</si>
  <si>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</si>
  <si>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</si>
  <si>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</si>
  <si>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</si>
  <si>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</si>
  <si>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r>
      <t xml:space="preserve">plasmasis sakanalizacio mili </t>
    </r>
    <r>
      <rPr>
        <sz val="10"/>
        <rFont val="Cambria"/>
        <family val="1"/>
      </rPr>
      <t>D-100</t>
    </r>
  </si>
  <si>
    <t>plasmasis fasonuri nawilebis mowyoba</t>
  </si>
  <si>
    <t>muxli 50</t>
  </si>
  <si>
    <t>muxli 100</t>
  </si>
  <si>
    <t>samkapi 100*50*100</t>
  </si>
  <si>
    <t>samkapi 100*100*100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</si>
  <si>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</si>
  <si>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</si>
  <si>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</si>
  <si>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</si>
  <si>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</si>
  <si>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>gare 'wyalis, kanalizaciisa da saniaRvre kanalizaciis qseli</t>
  </si>
  <si>
    <t xml:space="preserve">           wyali da kanalizacia</t>
  </si>
  <si>
    <t>me-4 kategoriis yamiri gruntis damuSaveba eqskavatoriT datvirTva da gatana avtoTviTmclelebiT</t>
  </si>
  <si>
    <t xml:space="preserve">eqskavatori </t>
  </si>
  <si>
    <r>
      <t xml:space="preserve">plasmasis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-32 civi wylis</t>
    </r>
  </si>
  <si>
    <t>kanalizaciis gofrirebuli plastmasis milebi</t>
  </si>
  <si>
    <t>wriuli r/betonis Webis mowyoba</t>
  </si>
  <si>
    <t>r/betonis Wa simaRliT 1 m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</si>
  <si>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</si>
  <si>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</si>
  <si>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</si>
  <si>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</si>
  <si>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</si>
  <si>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tranSeis gaTxra sawolisaTvis</t>
  </si>
  <si>
    <t>sawolis momzadeba qviSiT</t>
  </si>
  <si>
    <t>qviSa</t>
  </si>
  <si>
    <t>gruntis ukan Cayra da mosworeba</t>
  </si>
  <si>
    <t xml:space="preserve">zednadebi xarjebi  </t>
  </si>
  <si>
    <t xml:space="preserve">jami </t>
  </si>
  <si>
    <t>wyalmzomi Wis mowyoba</t>
  </si>
  <si>
    <t>wyalmzomi</t>
  </si>
  <si>
    <t>urduli</t>
  </si>
  <si>
    <t xml:space="preserve">gamSvebi onkani </t>
  </si>
  <si>
    <t>manometri</t>
  </si>
  <si>
    <t>miltuCi foladis</t>
  </si>
  <si>
    <t>mili liTonis wyalairgamtari 15mm</t>
  </si>
  <si>
    <t xml:space="preserve">m </t>
  </si>
  <si>
    <t>mili liTonis unakero</t>
  </si>
  <si>
    <t>Tujis fasonuri nawilebi</t>
  </si>
  <si>
    <t>tn</t>
  </si>
  <si>
    <t>WanWiki qanCiT da sayeluriT</t>
  </si>
  <si>
    <t>samagrebi</t>
  </si>
  <si>
    <t>saxanZro hidranti</t>
  </si>
  <si>
    <t>saxamZro hidrantis Rirebuleba da montaJi</t>
  </si>
  <si>
    <t>5*6 mm2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</si>
  <si>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</si>
  <si>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</si>
  <si>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</si>
  <si>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 xml:space="preserve">                   gare ganaTeba</t>
  </si>
  <si>
    <t>gare ganaTebis liTonis sayrdeni konsoluri tipis sanaTi, Suqdioduri naTuriT, gamSveb maregulirebeli mowyonilobiT</t>
  </si>
  <si>
    <t>gare ganaTebis liTonis sayrdeni konsoluri tipis sanaTi Suqdioduri naTuriT da gamSveb maregulirebeli mowyonilobiT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</si>
  <si>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</si>
  <si>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</si>
  <si>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</si>
  <si>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</si>
  <si>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</si>
  <si>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</si>
  <si>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t>betonis safaris mowyoba saval nawilze da avtosadgomze</t>
  </si>
  <si>
    <r>
      <t>armatura</t>
    </r>
    <r>
      <rPr>
        <sz val="10"/>
        <rFont val="Cambria"/>
        <family val="1"/>
      </rPr>
      <t xml:space="preserve"> A-3 (D</t>
    </r>
    <r>
      <rPr>
        <sz val="10"/>
        <rFont val="AcadNusx"/>
        <family val="0"/>
      </rPr>
      <t>-10mm)</t>
    </r>
  </si>
  <si>
    <t>betoni b-17.5</t>
  </si>
  <si>
    <t>betonis bordiurebis mowyoba</t>
  </si>
  <si>
    <t>betonis bordiurebi 100*30*15</t>
  </si>
  <si>
    <r>
      <t>betoni b-25</t>
    </r>
    <r>
      <rPr>
        <sz val="10"/>
        <rFont val="Cambria"/>
        <family val="1"/>
      </rPr>
      <t xml:space="preserve"> </t>
    </r>
  </si>
  <si>
    <t>r/betonis (erTmamagi armirebiT) safaris mowyoba b-25 betonisagan (betonis mosaxexi danadgariT da daxerxviT)</t>
  </si>
  <si>
    <t>saniaRvre cxaurebis mowyoba</t>
  </si>
  <si>
    <t>yamiri gruntis damuSaveba xeliT</t>
  </si>
  <si>
    <t>r/betonis arxebis mowyoba</t>
  </si>
  <si>
    <t>liTonis cxaurebis Rirebuleba da montaJi siganiT 30 sm (Sesasvleli da gamosasvleli)</t>
  </si>
  <si>
    <t>liTonis kvadrati 20*20</t>
  </si>
  <si>
    <t>yinvagamZle webo cementi</t>
  </si>
  <si>
    <t>liTonis milkvadrati 40*40*3</t>
  </si>
  <si>
    <t>liTonis konstruqciebis Rebva antikoroziuli saRebaviT</t>
  </si>
  <si>
    <t>betonis kedlebis Rebva silikoniani saRebaviT</t>
  </si>
  <si>
    <t>gare ganaTeba</t>
  </si>
  <si>
    <t>satkepni gluvi TviTmavali 18 ton.</t>
  </si>
  <si>
    <t>safuZvlis fenis mowyoba fraqciuli RorRiT (0-20mm.) sisqiT 20 sm</t>
  </si>
  <si>
    <t>liTonis avzis mowyoba</t>
  </si>
  <si>
    <t>liTonis furceli 6 mm</t>
  </si>
  <si>
    <t>hermetiuli Tavsaxurebis mowyoba sawvavis rezervuarebisaTvis</t>
  </si>
  <si>
    <t>hermetiuli Tavsaxuri</t>
  </si>
  <si>
    <t>liTonis avzis Rebva antikoroziuli saRebaviT</t>
  </si>
  <si>
    <t xml:space="preserve"> lokalur resursuli xarjTaRricxva # 1</t>
  </si>
  <si>
    <t xml:space="preserve"> lokalur resursuli xarjTaRricxva # 2</t>
  </si>
  <si>
    <t xml:space="preserve"> lokalur resursuli xarjTaRricxva # 3</t>
  </si>
  <si>
    <t xml:space="preserve"> lokalur resursuli xarjTaRricxva # 5</t>
  </si>
  <si>
    <t>liTonis jebiris mowyoba sayrdeni kedlebis Tavze da parapetze liTonis milkvadratebiT</t>
  </si>
  <si>
    <t>eleqtro wylis gamacxelebeli</t>
  </si>
  <si>
    <t>eleqtro wylis gamacxelebeli 100 lit (kompleqtSi)</t>
  </si>
  <si>
    <t>gamwovi ventiliatori</t>
  </si>
  <si>
    <t>ventiliatori</t>
  </si>
  <si>
    <t>sagzao moniSvnebi</t>
  </si>
  <si>
    <t>sagzao niSnebis Rirebuleba da montaJi</t>
  </si>
  <si>
    <t>sagzao niSnebi</t>
  </si>
  <si>
    <t>orkomponentiani poliureTanis saRebavi</t>
  </si>
  <si>
    <t>monoliTuri rk/betonis wertilovani saZirkvlis mowyoba b-25 betonisagan (farduli)</t>
  </si>
  <si>
    <t xml:space="preserve"> q.tyibuli. rusTavelis q#10-Si mdebare  Sps "san petrolium jorjia"-s </t>
  </si>
  <si>
    <t xml:space="preserve"> daqvemdebarebaSi myofi avtogasamararTi sadguris samSeneblo-saremonto samuSaoebi</t>
  </si>
  <si>
    <t xml:space="preserve"> lokalur resursuli xarjTaRricxva # 4</t>
  </si>
  <si>
    <t>lokalur resursuli xarjTaRricxva # 6</t>
  </si>
  <si>
    <t>lokalur resursuli xarjTaRricxva # 7</t>
  </si>
  <si>
    <t>profilirebuli Tunuqi sisqiT 0.5mm</t>
  </si>
  <si>
    <t>zedmeti gruntis transportireba sanayaroze</t>
  </si>
  <si>
    <t>saburRi danadgari</t>
  </si>
  <si>
    <t xml:space="preserve">gruntis ukuCayra </t>
  </si>
  <si>
    <t>sayrdeni kedlis 'r/betonis konstruqciebi</t>
  </si>
  <si>
    <t>fardulis wertilovani saZirkvlis r/betonis konstruqciebi</t>
  </si>
  <si>
    <t>ofisis r/betonis konstruqciebi</t>
  </si>
  <si>
    <t xml:space="preserve">safuZvlis mowyoba xreSovani narevisagan </t>
  </si>
  <si>
    <t>liTonis firfita 220*10</t>
  </si>
  <si>
    <t>liTonis milkvadrati 100*40*4</t>
  </si>
  <si>
    <t>monoliTuri rk/betonis kedlebis mowyoba b-25 betonisagan (kedeli #1.2.3.4.5.)</t>
  </si>
  <si>
    <t>satkepni gluvi TviTmavali 10 ton.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</si>
  <si>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</si>
  <si>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</si>
  <si>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</si>
  <si>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60*40*3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</si>
  <si>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</si>
  <si>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</si>
  <si>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fardulis, ofisisa da saxuravebis SemaerTebeli xidis liTonis konstruqciebi</t>
  </si>
  <si>
    <t>fardulis karkasis liTonis svetebis mowyoba</t>
  </si>
  <si>
    <t>karkasis kavSirebisa da wamweebis mowyoba (farduli, ofisi da SemaerTebeli xidi)</t>
  </si>
  <si>
    <t>sarkogafis Sevseba qviSiT</t>
  </si>
  <si>
    <t>qviSa 0,5</t>
  </si>
  <si>
    <t>liTonis rezervuaris montaJi sarkogafSi</t>
  </si>
  <si>
    <t>rezervuari (damkveTis)</t>
  </si>
  <si>
    <t>fardulis, ofisisa da xidis saxuravis mowyoba</t>
  </si>
  <si>
    <t>fardulis saxuravis burulis mowyoba profilirebuli TunuqiT</t>
  </si>
  <si>
    <t>ofisis saxuravis mowyoba poliureTanis sendviC panelebiT</t>
  </si>
  <si>
    <t>poliureTanis sendviC paneli sisqiT 50 mm</t>
  </si>
  <si>
    <t>sacremlis mowyoba ofisis saxuravisaTvis</t>
  </si>
  <si>
    <t>Tunuqis furceli sisqiT 0.5mm</t>
  </si>
  <si>
    <t>furclovani Tunuqi sisqiT 0.7 mm</t>
  </si>
  <si>
    <t>xidis saxuravis burulis mowyoba furclovani TunuqiT (e.w "zamokiani" saxuravi)</t>
  </si>
  <si>
    <t>wyalmimRebi mili</t>
  </si>
  <si>
    <t>Zabri</t>
  </si>
  <si>
    <t>wyalmimRebi Rari damWerebiT</t>
  </si>
  <si>
    <t>wvrili samSeneblo bloki 30*20*40</t>
  </si>
  <si>
    <t xml:space="preserve">fasadis kedlis wyoba wvrili samSeneblo blokiT </t>
  </si>
  <si>
    <t xml:space="preserve">parapetis kedlis wyoba wvrili samSeneblo blokiT </t>
  </si>
  <si>
    <t>r/betonis zRudarebis mowyoba fasadze</t>
  </si>
  <si>
    <t>betoni b-22,50</t>
  </si>
  <si>
    <t>r/betonis gulanebisa da sartylis mowyoba parapetze</t>
  </si>
  <si>
    <t>r/betonis zRudarebisa da sartylis mowyoba tixrebze</t>
  </si>
  <si>
    <r>
      <t xml:space="preserve">Tboizolaciis mowyoba </t>
    </r>
    <r>
      <rPr>
        <b/>
        <sz val="10"/>
        <rFont val="Cambria"/>
        <family val="1"/>
      </rPr>
      <t>XPS</t>
    </r>
    <r>
      <rPr>
        <b/>
        <sz val="10"/>
        <rFont val="AcadNusx"/>
        <family val="0"/>
      </rPr>
      <t>-is filebiT</t>
    </r>
  </si>
  <si>
    <r>
      <rPr>
        <sz val="10"/>
        <rFont val="Cambria"/>
        <family val="1"/>
      </rPr>
      <t>XPS</t>
    </r>
    <r>
      <rPr>
        <sz val="10"/>
        <rFont val="AcadNusx"/>
        <family val="0"/>
      </rPr>
      <t>-is fila sisqiT 50 mm</t>
    </r>
  </si>
  <si>
    <t>ormagi Weris mowyoba TabaSir-muyaos filebiT</t>
  </si>
  <si>
    <t>TabaSir-muyaos fila kompleqtSi</t>
  </si>
  <si>
    <t>san.kvanZis kedlebis mopirkeTeba keramikuli filebiT</t>
  </si>
  <si>
    <t>keramogranitis fila (damkveTis katalogis mixedviT)</t>
  </si>
  <si>
    <t>Weris damuSaveba fiTxiT da Rebva Savi feris wyalemulsia saRebaviT (marketis Weri)</t>
  </si>
  <si>
    <t>kedlebisa da Weris damuSaveba fiTxiT da Rebva wyalemulsia saRebaviT (marketis Weris garda)</t>
  </si>
  <si>
    <t>kafe-marketis kedlebis mopirkeTeba aguriT</t>
  </si>
  <si>
    <t>webo-cementi</t>
  </si>
  <si>
    <t>aguri (damkveTis katalogis mixedviT)</t>
  </si>
  <si>
    <t>Savi feris aluminis karebebis,fanjrebisa da framugebis Rirebuleba da montaJi (mina paketiT)</t>
  </si>
  <si>
    <t>Savi feris aluminis vitraJebis Rirebuleba da montaJi (10mm nawrTobi miniT))</t>
  </si>
  <si>
    <t xml:space="preserve">aluminis vitrajebis Rirebuleba </t>
  </si>
  <si>
    <t>minis uCarCoo orfrTiani Rirebuleba da montaJi</t>
  </si>
  <si>
    <t>mdfis kari (damkveTis katalogis mixedviT)</t>
  </si>
  <si>
    <t>aluminis fexis sawmendi 110*60</t>
  </si>
  <si>
    <t>fasadis kedlebis lesva qviSa-cementis xsnariT</t>
  </si>
  <si>
    <t>silikoniani saRebavi (damkveTis katalogis mixedviT)</t>
  </si>
  <si>
    <r>
      <t>armatura</t>
    </r>
    <r>
      <rPr>
        <sz val="10"/>
        <rFont val="Cambria"/>
        <family val="1"/>
      </rPr>
      <t xml:space="preserve"> A-3 </t>
    </r>
  </si>
  <si>
    <t xml:space="preserve">              navTobdamWeri (saleqari)</t>
  </si>
  <si>
    <t>xreSis safuZvlis mowyoba sisqiT 15 sm</t>
  </si>
  <si>
    <t xml:space="preserve">xreSi  </t>
  </si>
  <si>
    <t>monoliTuri r/betonis Zirisa da kedlebis mowyoba b-25 betonisagan</t>
  </si>
  <si>
    <t>armatura a-3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</si>
  <si>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</si>
  <si>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</si>
  <si>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</si>
  <si>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</si>
  <si>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</si>
  <si>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</si>
  <si>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</si>
  <si>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</si>
  <si>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</si>
  <si>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</si>
  <si>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</si>
  <si>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</si>
  <si>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</si>
  <si>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</si>
  <si>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</si>
  <si>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liTonis furceli 2 mm</t>
  </si>
  <si>
    <t>damxmare masalebi</t>
  </si>
  <si>
    <t>sayrden kedelze'liTonis damcavi jebiris mowyoba da'betonis kedlebis Rebva</t>
  </si>
  <si>
    <t>liTonis milkvadrati 50*50*3</t>
  </si>
  <si>
    <t>liTonis kuTxovana 30*4</t>
  </si>
  <si>
    <t>liTonis kuTxovana 25*4</t>
  </si>
  <si>
    <t xml:space="preserve">armatura a-3 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</si>
  <si>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</si>
  <si>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</si>
  <si>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</si>
  <si>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</si>
  <si>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</si>
  <si>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</si>
  <si>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ezos a/betonis safaris mowyoba</t>
  </si>
  <si>
    <t>vakisis moSandakeba</t>
  </si>
  <si>
    <t>buldozeri 180 cx.Z</t>
  </si>
  <si>
    <t>satkepni gluvi TviTmavali   5ton.</t>
  </si>
  <si>
    <t>satkepni gluvi TviTmavali   10ton.</t>
  </si>
  <si>
    <t>wyali</t>
  </si>
  <si>
    <t>Txevadi biTumis mosxma 0,6kg/m²</t>
  </si>
  <si>
    <t>avtogudronatori 3500l</t>
  </si>
  <si>
    <t xml:space="preserve">Txevadi bitumi </t>
  </si>
  <si>
    <r>
      <t>safaris qveda fenis mowyoba msxvilmarcvlovani a/betonis cxeli nareviT sisqiT-</t>
    </r>
    <r>
      <rPr>
        <b/>
        <sz val="10"/>
        <color indexed="8"/>
        <rFont val="AcadNusx"/>
        <family val="0"/>
      </rPr>
      <t xml:space="preserve">6sm.  </t>
    </r>
  </si>
  <si>
    <t>asfaltis damgebi manqana</t>
  </si>
  <si>
    <t>TviTmavali gluvi satkepni 5 ton</t>
  </si>
  <si>
    <t>_"_ 10ton</t>
  </si>
  <si>
    <t xml:space="preserve">msxvilmarcvlov. asfalti  </t>
  </si>
  <si>
    <t>ton</t>
  </si>
  <si>
    <t>sxvadasxva masala normiT</t>
  </si>
  <si>
    <t>Txevadi biTumis mosxma 0,3kg/m²</t>
  </si>
  <si>
    <r>
      <t>wvrilmarcvlovani a/betonis cxeli narevi, tipi-</t>
    </r>
    <r>
      <rPr>
        <b/>
        <sz val="10"/>
        <color indexed="8"/>
        <rFont val="Arial"/>
        <family val="2"/>
      </rPr>
      <t>B</t>
    </r>
    <r>
      <rPr>
        <b/>
        <sz val="10"/>
        <color indexed="8"/>
        <rFont val="AcadNusx"/>
        <family val="0"/>
      </rPr>
      <t xml:space="preserve">, marka II. sisqiT-4sm. </t>
    </r>
  </si>
  <si>
    <t xml:space="preserve">wvrilmarcvlov. asfalti  </t>
  </si>
  <si>
    <t>yinvagamZle keramogranitis fila (damkveTis katalogis mixedviT)</t>
  </si>
  <si>
    <t>ofisis Senobis baqnisa da pandusiis mopirkeTeba keramogranitis filebiT</t>
  </si>
  <si>
    <t>miwis Semotana gamwvanebisaTvis</t>
  </si>
  <si>
    <t>Savi miwa</t>
  </si>
  <si>
    <t>Savi miwis Semotana da gaSla gasamwvanebel teritoriaze</t>
  </si>
  <si>
    <t>betopanis fila 10mm</t>
  </si>
  <si>
    <t>sarezervuaro parkis SemoRobvis mowyoba betopanis filebiT</t>
  </si>
  <si>
    <t>liTonis milkvadrati 60*60*3</t>
  </si>
  <si>
    <t>liTonis kuTxovana 40*3 (karisaTvis)</t>
  </si>
  <si>
    <t>liTonis furceli 150*150*10</t>
  </si>
  <si>
    <t>SemoRobvis mowyoba betopanis filebiT liTonis karkasze Sesasvleli karis gaTvaliswinebiT (simaRliT 1,80m)</t>
  </si>
  <si>
    <t xml:space="preserve"> lokalur resursuli xarjTaRricxva # 8</t>
  </si>
  <si>
    <t>ofisis Sida el.samontaJo samuSaoebi</t>
  </si>
  <si>
    <t>Stefselis rozeti Savi feris (damkveTis katalogis mixedviT)</t>
  </si>
  <si>
    <t>CamrTveli erTklaviSiani Savi feris (damkveTis katalogis mixedviT)</t>
  </si>
  <si>
    <t xml:space="preserve">Sromis xarji </t>
  </si>
  <si>
    <t>1,00</t>
  </si>
  <si>
    <r>
      <t>galvanizirebuli damiwebis Rero 20mm</t>
    </r>
    <r>
      <rPr>
        <sz val="10"/>
        <rFont val="Cambria"/>
        <family val="1"/>
      </rPr>
      <t xml:space="preserve"> L</t>
    </r>
    <r>
      <rPr>
        <sz val="10"/>
        <rFont val="AcadNusx"/>
        <family val="0"/>
      </rPr>
      <t>-2.5m</t>
    </r>
  </si>
  <si>
    <t>galvanizirebuli zolovana 4*40</t>
  </si>
  <si>
    <t>Rerosa da zolovanas SemaerTebeli detali</t>
  </si>
  <si>
    <t>კომპ</t>
  </si>
  <si>
    <t>zolovanas kvaredinuli SemaerTebeli detali</t>
  </si>
  <si>
    <t>spilenZis mTavari damiwebis salte 4*40mm, izolatorebiT kompleqtSi</t>
  </si>
  <si>
    <t>damxmare samontaJo masalebi</t>
  </si>
  <si>
    <t>damiwebis konturi</t>
  </si>
  <si>
    <t>4*4 mm2</t>
  </si>
  <si>
    <t>4*2,5 mm3</t>
  </si>
  <si>
    <r>
      <t xml:space="preserve">metalis gofrirebuli </t>
    </r>
    <r>
      <rPr>
        <sz val="10"/>
        <rFont val="Cambria"/>
        <family val="1"/>
      </rPr>
      <t>mut-celik26</t>
    </r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</si>
  <si>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</si>
  <si>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</si>
  <si>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</si>
  <si>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</si>
  <si>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</si>
  <si>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xelsabani sifoniTa da SemreviT (damkveTis katalogis mixedviT)</t>
  </si>
  <si>
    <t>xelsabani sifoniTa da SemreviT SSp pirebisaTvis (damkveTis katalogis mixedviT)</t>
  </si>
  <si>
    <t>unitazi Camrecxi avziT (damkveTis katalogis mixedviT)</t>
  </si>
  <si>
    <t>unitazi Camrecxi avziT SSp pirebisaTvis (damkveTis katalogis mixedviT)</t>
  </si>
  <si>
    <t>gruntis damuSaveba xeliT sakanalizacio da saniaRvre arxSi</t>
  </si>
  <si>
    <t xml:space="preserve">yamiri gruntis damuSaveba eqskavatoriT </t>
  </si>
  <si>
    <r>
      <t xml:space="preserve">gofrirebuli sakanalizacio mili </t>
    </r>
    <r>
      <rPr>
        <sz val="10"/>
        <rFont val="Cambria"/>
        <family val="1"/>
      </rPr>
      <t>D-160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</si>
</sst>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</numFmts>
  <fonts count="52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</cellStyleXfs>
  <cellXfs count="5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8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left" vertical="center" wrapText="1"/>
    </xf>
    <xf numFmtId="2" fontId="51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1" fontId="6" fillId="0" borderId="12" xfId="0" applyNumberFormat="1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99" fontId="6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 quotePrefix="1">
      <alignment horizontal="left" vertical="center" wrapText="1"/>
    </xf>
    <xf numFmtId="0" fontId="6" fillId="33" borderId="17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2" fontId="7" fillId="33" borderId="20" xfId="0" applyNumberFormat="1" applyFont="1" applyFill="1" applyBorder="1" applyAlignment="1">
      <alignment horizontal="center" vertical="top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23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horizontal="center" vertical="top" wrapText="1"/>
    </xf>
    <xf numFmtId="0" fontId="6" fillId="33" borderId="12" xfId="64" applyFont="1" applyFill="1" applyBorder="1" applyAlignment="1">
      <alignment horizontal="center" vertical="center" wrapText="1"/>
      <protection/>
    </xf>
    <xf numFmtId="199" fontId="7" fillId="33" borderId="12" xfId="64" applyNumberFormat="1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9" fontId="6" fillId="0" borderId="15" xfId="0" applyNumberFormat="1" applyFont="1" applyFill="1" applyBorder="1" applyAlignment="1">
      <alignment horizontal="center" vertical="top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0" borderId="12" xfId="68" applyFont="1" applyBorder="1" applyAlignment="1">
      <alignment horizontal="left"/>
      <protection/>
    </xf>
    <xf numFmtId="0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6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19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19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 vertical="center" wrapText="1"/>
    </xf>
    <xf numFmtId="199" fontId="7" fillId="33" borderId="12" xfId="66" applyNumberFormat="1" applyFont="1" applyFill="1" applyBorder="1" applyAlignment="1">
      <alignment horizontal="center"/>
      <protection/>
    </xf>
    <xf numFmtId="0" fontId="7" fillId="0" borderId="12" xfId="63" applyFont="1" applyBorder="1" applyAlignment="1">
      <alignment horizontal="center" vertical="center" wrapText="1"/>
      <protection/>
    </xf>
    <xf numFmtId="2" fontId="7" fillId="0" borderId="12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0" fontId="7" fillId="33" borderId="12" xfId="68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99" fontId="6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8" applyNumberFormat="1" applyFont="1" applyFill="1" applyBorder="1" applyAlignment="1">
      <alignment horizontal="center" vertical="center"/>
      <protection/>
    </xf>
    <xf numFmtId="0" fontId="7" fillId="33" borderId="0" xfId="68" applyNumberFormat="1" applyFont="1" applyFill="1" applyBorder="1" applyAlignment="1">
      <alignment horizontal="center"/>
      <protection/>
    </xf>
    <xf numFmtId="0" fontId="7" fillId="33" borderId="12" xfId="69" applyFont="1" applyFill="1" applyBorder="1" applyAlignment="1">
      <alignment horizontal="center" vertic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199" fontId="51" fillId="33" borderId="12" xfId="0" applyNumberFormat="1" applyFont="1" applyFill="1" applyBorder="1" applyAlignment="1">
      <alignment horizontal="center" vertical="center" wrapText="1"/>
    </xf>
    <xf numFmtId="0" fontId="7" fillId="33" borderId="11" xfId="68" applyFont="1" applyFill="1" applyBorder="1" applyAlignment="1">
      <alignment horizontal="center"/>
      <protection/>
    </xf>
    <xf numFmtId="0" fontId="11" fillId="33" borderId="13" xfId="74" applyFont="1" applyFill="1" applyBorder="1" applyAlignment="1">
      <alignment horizontal="center" vertical="center"/>
      <protection/>
    </xf>
    <xf numFmtId="0" fontId="7" fillId="33" borderId="13" xfId="70" applyFont="1" applyFill="1" applyBorder="1" applyAlignment="1">
      <alignment horizontal="center" vertical="center" wrapText="1"/>
      <protection/>
    </xf>
    <xf numFmtId="0" fontId="7" fillId="33" borderId="13" xfId="70" applyFont="1" applyFill="1" applyBorder="1" applyAlignment="1">
      <alignment horizontal="center" vertical="center"/>
      <protection/>
    </xf>
    <xf numFmtId="2" fontId="7" fillId="33" borderId="13" xfId="70" applyNumberFormat="1" applyFont="1" applyFill="1" applyBorder="1" applyAlignment="1">
      <alignment horizontal="center" vertical="center"/>
      <protection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4" xfId="69" applyNumberFormat="1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/>
      <protection/>
    </xf>
    <xf numFmtId="0" fontId="6" fillId="33" borderId="17" xfId="74" applyFont="1" applyFill="1" applyBorder="1" applyAlignment="1">
      <alignment horizontal="left" vertical="center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5" xfId="70" applyFont="1" applyFill="1" applyBorder="1" applyAlignment="1">
      <alignment horizontal="center" vertical="center"/>
      <protection/>
    </xf>
    <xf numFmtId="2" fontId="6" fillId="33" borderId="15" xfId="70" applyNumberFormat="1" applyFont="1" applyFill="1" applyBorder="1" applyAlignment="1">
      <alignment horizontal="center" vertical="center"/>
      <protection/>
    </xf>
    <xf numFmtId="2" fontId="7" fillId="33" borderId="15" xfId="70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0" fontId="7" fillId="33" borderId="23" xfId="68" applyFont="1" applyFill="1" applyBorder="1" applyAlignment="1">
      <alignment horizontal="center"/>
      <protection/>
    </xf>
    <xf numFmtId="0" fontId="7" fillId="33" borderId="14" xfId="68" applyFont="1" applyFill="1" applyBorder="1" applyAlignment="1">
      <alignment horizontal="left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/>
      <protection/>
    </xf>
    <xf numFmtId="2" fontId="6" fillId="33" borderId="12" xfId="70" applyNumberFormat="1" applyFont="1" applyFill="1" applyBorder="1" applyAlignment="1">
      <alignment horizontal="center" vertical="center"/>
      <protection/>
    </xf>
    <xf numFmtId="2" fontId="7" fillId="33" borderId="12" xfId="70" applyNumberFormat="1" applyFont="1" applyFill="1" applyBorder="1" applyAlignment="1">
      <alignment horizontal="center" vertical="center"/>
      <protection/>
    </xf>
    <xf numFmtId="0" fontId="7" fillId="33" borderId="24" xfId="74" applyFont="1" applyFill="1" applyBorder="1" applyAlignment="1">
      <alignment horizontal="left" vertical="center"/>
      <protection/>
    </xf>
    <xf numFmtId="0" fontId="7" fillId="33" borderId="10" xfId="70" applyFont="1" applyFill="1" applyBorder="1" applyAlignment="1">
      <alignment horizontal="center" vertical="center" wrapText="1"/>
      <protection/>
    </xf>
    <xf numFmtId="0" fontId="7" fillId="33" borderId="10" xfId="70" applyFont="1" applyFill="1" applyBorder="1" applyAlignment="1">
      <alignment horizontal="center" vertical="center"/>
      <protection/>
    </xf>
    <xf numFmtId="2" fontId="7" fillId="33" borderId="10" xfId="70" applyNumberFormat="1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6" fillId="33" borderId="14" xfId="74" applyFont="1" applyFill="1" applyBorder="1" applyAlignment="1">
      <alignment horizontal="left" vertical="center" wrapText="1"/>
      <protection/>
    </xf>
    <xf numFmtId="0" fontId="7" fillId="33" borderId="21" xfId="68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8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0" fontId="7" fillId="33" borderId="10" xfId="70" applyFont="1" applyFill="1" applyBorder="1" applyAlignment="1">
      <alignment horizontal="left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6" fillId="33" borderId="14" xfId="70" applyFont="1" applyFill="1" applyBorder="1" applyAlignment="1">
      <alignment horizontal="left"/>
      <protection/>
    </xf>
    <xf numFmtId="0" fontId="6" fillId="33" borderId="10" xfId="68" applyFont="1" applyFill="1" applyBorder="1" applyAlignment="1">
      <alignment horizontal="center" vertical="center"/>
      <protection/>
    </xf>
    <xf numFmtId="2" fontId="6" fillId="33" borderId="10" xfId="68" applyNumberFormat="1" applyFont="1" applyFill="1" applyBorder="1" applyAlignment="1">
      <alignment horizontal="center" vertical="center"/>
      <protection/>
    </xf>
    <xf numFmtId="0" fontId="7" fillId="33" borderId="14" xfId="70" applyFont="1" applyFill="1" applyBorder="1" applyAlignment="1">
      <alignment horizontal="left"/>
      <protection/>
    </xf>
    <xf numFmtId="0" fontId="7" fillId="33" borderId="2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4" xfId="62" applyFont="1" applyFill="1" applyBorder="1" applyAlignment="1">
      <alignment horizontal="left" vertical="center" wrapText="1"/>
      <protection/>
    </xf>
    <xf numFmtId="0" fontId="7" fillId="33" borderId="12" xfId="62" applyFont="1" applyFill="1" applyBorder="1" applyAlignment="1">
      <alignment horizontal="center" vertical="center"/>
      <protection/>
    </xf>
    <xf numFmtId="199" fontId="7" fillId="33" borderId="12" xfId="62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 quotePrefix="1">
      <alignment horizontal="center" vertical="top" wrapText="1"/>
    </xf>
    <xf numFmtId="0" fontId="6" fillId="33" borderId="14" xfId="0" applyFont="1" applyFill="1" applyBorder="1" applyAlignment="1" quotePrefix="1">
      <alignment horizontal="left" vertical="top" wrapText="1"/>
    </xf>
    <xf numFmtId="0" fontId="7" fillId="33" borderId="15" xfId="0" applyFont="1" applyFill="1" applyBorder="1" applyAlignment="1" quotePrefix="1">
      <alignment horizontal="center" vertical="top" wrapText="1"/>
    </xf>
    <xf numFmtId="0" fontId="7" fillId="33" borderId="23" xfId="0" applyFont="1" applyFill="1" applyBorder="1" applyAlignment="1" quotePrefix="1">
      <alignment horizontal="center" vertical="top" wrapText="1"/>
    </xf>
    <xf numFmtId="0" fontId="7" fillId="33" borderId="14" xfId="0" applyFont="1" applyFill="1" applyBorder="1" applyAlignment="1" quotePrefix="1">
      <alignment horizontal="left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6" fillId="33" borderId="14" xfId="62" applyFont="1" applyFill="1" applyBorder="1" applyAlignment="1">
      <alignment horizontal="left" vertical="center" wrapText="1"/>
      <protection/>
    </xf>
    <xf numFmtId="0" fontId="6" fillId="33" borderId="12" xfId="62" applyFont="1" applyFill="1" applyBorder="1" applyAlignment="1">
      <alignment horizontal="center" vertical="center"/>
      <protection/>
    </xf>
    <xf numFmtId="2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2" fontId="51" fillId="33" borderId="14" xfId="0" applyNumberFormat="1" applyFont="1" applyFill="1" applyBorder="1" applyAlignment="1">
      <alignment horizontal="left" vertical="center" wrapText="1"/>
    </xf>
    <xf numFmtId="199" fontId="6" fillId="33" borderId="12" xfId="62" applyNumberFormat="1" applyFont="1" applyFill="1" applyBorder="1" applyAlignment="1">
      <alignment horizontal="center" vertical="center"/>
      <protection/>
    </xf>
    <xf numFmtId="2" fontId="6" fillId="33" borderId="15" xfId="0" applyNumberFormat="1" applyFont="1" applyFill="1" applyBorder="1" applyAlignment="1">
      <alignment horizontal="center" vertical="top" wrapText="1"/>
    </xf>
    <xf numFmtId="2" fontId="51" fillId="33" borderId="12" xfId="0" applyNumberFormat="1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top" wrapText="1"/>
    </xf>
    <xf numFmtId="2" fontId="7" fillId="33" borderId="23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center" vertical="top" wrapText="1"/>
    </xf>
    <xf numFmtId="0" fontId="7" fillId="33" borderId="0" xfId="68" applyFont="1" applyFill="1" applyBorder="1" applyAlignment="1">
      <alignment horizontal="center"/>
      <protection/>
    </xf>
    <xf numFmtId="0" fontId="7" fillId="33" borderId="16" xfId="68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left" vertical="center" wrapText="1"/>
    </xf>
    <xf numFmtId="0" fontId="7" fillId="33" borderId="20" xfId="68" applyFont="1" applyFill="1" applyBorder="1" applyAlignment="1">
      <alignment horizontal="center" vertical="center"/>
      <protection/>
    </xf>
    <xf numFmtId="0" fontId="7" fillId="33" borderId="18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7" fillId="33" borderId="12" xfId="68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33" borderId="23" xfId="65" applyFont="1" applyFill="1" applyBorder="1" applyAlignment="1">
      <alignment horizontal="center" vertical="top" wrapText="1"/>
      <protection/>
    </xf>
    <xf numFmtId="49" fontId="6" fillId="33" borderId="14" xfId="0" applyNumberFormat="1" applyFont="1" applyFill="1" applyBorder="1" applyAlignment="1">
      <alignment vertical="top" wrapText="1"/>
    </xf>
    <xf numFmtId="173" fontId="7" fillId="33" borderId="12" xfId="0" applyNumberFormat="1" applyFont="1" applyFill="1" applyBorder="1" applyAlignment="1">
      <alignment horizontal="center" vertical="center"/>
    </xf>
    <xf numFmtId="2" fontId="7" fillId="33" borderId="12" xfId="65" applyNumberFormat="1" applyFont="1" applyFill="1" applyBorder="1" applyAlignment="1">
      <alignment horizontal="center" vertical="center" wrapText="1"/>
      <protection/>
    </xf>
    <xf numFmtId="0" fontId="7" fillId="33" borderId="12" xfId="67" applyFont="1" applyFill="1" applyBorder="1" applyAlignment="1">
      <alignment horizontal="left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5" xfId="65" applyFont="1" applyFill="1" applyBorder="1" applyAlignment="1">
      <alignment horizontal="center" vertical="top" wrapText="1"/>
      <protection/>
    </xf>
    <xf numFmtId="0" fontId="7" fillId="33" borderId="21" xfId="0" applyFont="1" applyFill="1" applyBorder="1" applyAlignment="1">
      <alignment vertical="center" wrapText="1"/>
    </xf>
    <xf numFmtId="0" fontId="7" fillId="0" borderId="10" xfId="0" applyFont="1" applyBorder="1" applyAlignment="1" quotePrefix="1">
      <alignment horizontal="left" vertical="top" wrapText="1"/>
    </xf>
    <xf numFmtId="0" fontId="7" fillId="33" borderId="10" xfId="65" applyFont="1" applyFill="1" applyBorder="1" applyAlignment="1">
      <alignment horizontal="center" vertical="top" wrapText="1"/>
      <protection/>
    </xf>
    <xf numFmtId="0" fontId="6" fillId="0" borderId="12" xfId="0" applyFont="1" applyBorder="1" applyAlignment="1" quotePrefix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2" fillId="0" borderId="19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 quotePrefix="1">
      <alignment horizontal="center" vertical="top" wrapText="1"/>
    </xf>
    <xf numFmtId="0" fontId="1" fillId="33" borderId="19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1" fillId="0" borderId="16" xfId="0" applyFont="1" applyBorder="1" applyAlignment="1" quotePrefix="1">
      <alignment horizontal="center" vertical="top" wrapText="1"/>
    </xf>
    <xf numFmtId="0" fontId="11" fillId="33" borderId="0" xfId="0" applyFont="1" applyFill="1" applyBorder="1" applyAlignment="1" quotePrefix="1">
      <alignment horizontal="center" vertical="center" wrapText="1"/>
    </xf>
    <xf numFmtId="0" fontId="11" fillId="33" borderId="16" xfId="0" applyFont="1" applyFill="1" applyBorder="1" applyAlignment="1" quotePrefix="1">
      <alignment horizontal="center" vertical="center" wrapText="1"/>
    </xf>
    <xf numFmtId="0" fontId="1" fillId="0" borderId="16" xfId="0" applyFont="1" applyBorder="1" applyAlignment="1" quotePrefix="1">
      <alignment horizontal="center" vertical="top" wrapText="1"/>
    </xf>
    <xf numFmtId="0" fontId="11" fillId="0" borderId="0" xfId="0" applyFont="1" applyBorder="1" applyAlignment="1" quotePrefix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22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el.momaragebabenzo" xfId="67"/>
    <cellStyle name="Normal_sida kanalizaciadigomi" xfId="68"/>
    <cellStyle name="Normal_sida wyalsadeni 3" xfId="69"/>
    <cellStyle name="Normal_sida wyalsadeni_xarGaRricxva  remonti maisuraZis q.transp. sammarTvelos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  <cellStyle name="Обычный_SAN2008-I" xfId="7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171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29025" y="37442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171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744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6290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314825" y="37442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29025" y="37442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29025" y="37442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526" t="s">
        <v>20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21.75" customHeight="1">
      <c r="A2" s="508" t="s">
        <v>21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42" t="s">
        <v>22</v>
      </c>
      <c r="M5" s="542"/>
      <c r="N5" s="542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526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</row>
    <row r="8" spans="1:14" ht="16.5">
      <c r="A8" s="541" t="s">
        <v>23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4" ht="16.5">
      <c r="A9" s="541" t="s">
        <v>24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</row>
    <row r="10" spans="1:14" ht="16.5">
      <c r="A10" s="541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4" ht="16.5">
      <c r="A11" s="526" t="s">
        <v>25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</row>
    <row r="12" spans="1:14" ht="16.5">
      <c r="A12" s="526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</row>
    <row r="13" spans="1:14" ht="16.5">
      <c r="A13" s="526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540" t="s">
        <v>27</v>
      </c>
      <c r="K16" s="540"/>
      <c r="L16" s="540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526"/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61" t="s">
        <v>28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541" t="s">
        <v>29</v>
      </c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</row>
    <row r="24" spans="1:14" ht="16.5">
      <c r="A24" s="463"/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</row>
    <row r="25" spans="1:14" ht="16.5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526" t="s">
        <v>30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</row>
    <row r="28" spans="1:14" ht="16.5">
      <c r="A28" s="526" t="s">
        <v>31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</row>
    <row r="29" spans="1:14" ht="16.5">
      <c r="A29" s="536" t="s">
        <v>32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</row>
    <row r="30" spans="1:14" ht="16.5">
      <c r="A30" s="536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</row>
    <row r="31" spans="1:14" ht="16.5">
      <c r="A31" s="538" t="s">
        <v>33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9"/>
    </row>
    <row r="32" spans="1:14" ht="16.5">
      <c r="A32" s="530" t="s">
        <v>34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</row>
    <row r="33" spans="1:14" ht="16.5">
      <c r="A33" s="534" t="s">
        <v>35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</row>
    <row r="34" spans="1:14" ht="16.5">
      <c r="A34" s="535" t="s">
        <v>36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</row>
    <row r="35" spans="1:14" ht="16.5">
      <c r="A35" s="535" t="s">
        <v>37</v>
      </c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</row>
    <row r="36" spans="1:14" ht="16.5">
      <c r="A36" s="535" t="s">
        <v>38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</row>
    <row r="37" spans="1:14" ht="16.5">
      <c r="A37" s="535" t="s">
        <v>39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</row>
    <row r="38" spans="1:14" ht="16.5">
      <c r="A38" s="530" t="s">
        <v>40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</row>
    <row r="39" spans="1:14" ht="16.5">
      <c r="A39" s="530" t="s">
        <v>41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7"/>
    </row>
    <row r="40" spans="1:14" ht="16.5">
      <c r="A40" s="530" t="s">
        <v>42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</row>
    <row r="41" spans="1:14" ht="16.5">
      <c r="A41" s="530" t="s">
        <v>43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</row>
    <row r="42" spans="1:14" ht="16.5">
      <c r="A42" s="530" t="s">
        <v>44</v>
      </c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</row>
    <row r="43" spans="1:14" ht="16.5">
      <c r="A43" s="530" t="s">
        <v>45</v>
      </c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</row>
    <row r="44" spans="1:14" ht="16.5">
      <c r="A44" s="533" t="s">
        <v>46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</row>
    <row r="45" spans="1:14" ht="16.5">
      <c r="A45" s="530" t="s">
        <v>47</v>
      </c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</row>
    <row r="46" spans="1:14" ht="16.5">
      <c r="A46" s="531" t="s">
        <v>48</v>
      </c>
      <c r="B46" s="530"/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</row>
    <row r="47" spans="1:14" ht="16.5">
      <c r="A47" s="532" t="s">
        <v>49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</row>
    <row r="48" spans="1:14" ht="16.5">
      <c r="A48" s="527" t="s">
        <v>50</v>
      </c>
      <c r="B48" s="527"/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</row>
    <row r="49" spans="1:14" ht="16.5">
      <c r="A49" s="527" t="s">
        <v>51</v>
      </c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</row>
    <row r="50" spans="1:14" ht="16.5">
      <c r="A50" s="527" t="s">
        <v>52</v>
      </c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</row>
    <row r="51" spans="1:14" ht="16.5">
      <c r="A51" s="527" t="s">
        <v>53</v>
      </c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</row>
    <row r="52" spans="1:14" ht="16.5">
      <c r="A52" s="527"/>
      <c r="B52" s="527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</row>
    <row r="53" spans="1:14" ht="16.5">
      <c r="A53" s="527"/>
      <c r="B53" s="527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</row>
    <row r="54" spans="1:14" ht="16.5">
      <c r="A54" s="528" t="s">
        <v>54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524" t="s">
        <v>55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</row>
    <row r="61" spans="1:14" ht="16.5">
      <c r="A61" s="524" t="s">
        <v>56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</row>
    <row r="62" spans="1:14" ht="16.5">
      <c r="A62" s="522" t="s">
        <v>57</v>
      </c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</row>
    <row r="63" spans="1:14" ht="16.5">
      <c r="A63" s="524" t="s">
        <v>58</v>
      </c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</row>
    <row r="64" spans="1:14" ht="16.5">
      <c r="A64" s="524" t="s">
        <v>59</v>
      </c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525" t="s">
        <v>60</v>
      </c>
      <c r="B66" s="525"/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</row>
    <row r="67" spans="1:14" ht="16.5">
      <c r="A67" s="525" t="s">
        <v>61</v>
      </c>
      <c r="B67" s="525"/>
      <c r="C67" s="525"/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</row>
    <row r="68" spans="1:14" ht="16.5">
      <c r="A68" s="526"/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</row>
    <row r="69" spans="1:14" ht="16.5">
      <c r="A69" s="508" t="s">
        <v>20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</row>
    <row r="70" spans="1:14" ht="16.5">
      <c r="A70" s="508" t="s">
        <v>21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509" t="s">
        <v>62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510" t="s">
        <v>63</v>
      </c>
      <c r="B74" s="497" t="s">
        <v>64</v>
      </c>
      <c r="C74" s="491" t="s">
        <v>65</v>
      </c>
      <c r="D74" s="513"/>
      <c r="E74" s="513"/>
      <c r="F74" s="513"/>
      <c r="G74" s="513"/>
      <c r="H74" s="513"/>
      <c r="I74" s="514"/>
      <c r="J74" s="491" t="s">
        <v>66</v>
      </c>
      <c r="K74" s="520"/>
      <c r="L74" s="520"/>
      <c r="M74" s="521"/>
      <c r="N74" s="497" t="s">
        <v>67</v>
      </c>
    </row>
    <row r="75" spans="1:14" ht="12.75">
      <c r="A75" s="511"/>
      <c r="B75" s="498"/>
      <c r="C75" s="515"/>
      <c r="D75" s="516"/>
      <c r="E75" s="516"/>
      <c r="F75" s="516"/>
      <c r="G75" s="516"/>
      <c r="H75" s="516"/>
      <c r="I75" s="517"/>
      <c r="J75" s="492"/>
      <c r="K75" s="518"/>
      <c r="L75" s="518"/>
      <c r="M75" s="519"/>
      <c r="N75" s="498"/>
    </row>
    <row r="76" spans="1:14" ht="12.75">
      <c r="A76" s="511"/>
      <c r="B76" s="498"/>
      <c r="C76" s="515"/>
      <c r="D76" s="516"/>
      <c r="E76" s="516"/>
      <c r="F76" s="516"/>
      <c r="G76" s="516"/>
      <c r="H76" s="516"/>
      <c r="I76" s="517"/>
      <c r="J76" s="497" t="s">
        <v>68</v>
      </c>
      <c r="K76" s="497" t="s">
        <v>69</v>
      </c>
      <c r="L76" s="497" t="s">
        <v>70</v>
      </c>
      <c r="M76" s="497" t="s">
        <v>71</v>
      </c>
      <c r="N76" s="498"/>
    </row>
    <row r="77" spans="1:14" ht="12.75">
      <c r="A77" s="511"/>
      <c r="B77" s="498"/>
      <c r="C77" s="515"/>
      <c r="D77" s="516"/>
      <c r="E77" s="516"/>
      <c r="F77" s="516"/>
      <c r="G77" s="516"/>
      <c r="H77" s="516"/>
      <c r="I77" s="517"/>
      <c r="J77" s="498"/>
      <c r="K77" s="498"/>
      <c r="L77" s="498"/>
      <c r="M77" s="498"/>
      <c r="N77" s="498"/>
    </row>
    <row r="78" spans="1:14" ht="12.75">
      <c r="A78" s="511"/>
      <c r="B78" s="498"/>
      <c r="C78" s="515"/>
      <c r="D78" s="516"/>
      <c r="E78" s="516"/>
      <c r="F78" s="516"/>
      <c r="G78" s="516"/>
      <c r="H78" s="516"/>
      <c r="I78" s="517"/>
      <c r="J78" s="498"/>
      <c r="K78" s="498"/>
      <c r="L78" s="498"/>
      <c r="M78" s="498"/>
      <c r="N78" s="498"/>
    </row>
    <row r="79" spans="1:14" ht="12.75">
      <c r="A79" s="511"/>
      <c r="B79" s="498"/>
      <c r="C79" s="515"/>
      <c r="D79" s="516"/>
      <c r="E79" s="516"/>
      <c r="F79" s="516"/>
      <c r="G79" s="516"/>
      <c r="H79" s="516"/>
      <c r="I79" s="517"/>
      <c r="J79" s="498"/>
      <c r="K79" s="498"/>
      <c r="L79" s="498"/>
      <c r="M79" s="498"/>
      <c r="N79" s="498"/>
    </row>
    <row r="80" spans="1:14" ht="12.75">
      <c r="A80" s="512"/>
      <c r="B80" s="499"/>
      <c r="C80" s="492"/>
      <c r="D80" s="518"/>
      <c r="E80" s="518"/>
      <c r="F80" s="518"/>
      <c r="G80" s="518"/>
      <c r="H80" s="518"/>
      <c r="I80" s="519"/>
      <c r="J80" s="499"/>
      <c r="K80" s="499"/>
      <c r="L80" s="499"/>
      <c r="M80" s="499"/>
      <c r="N80" s="499"/>
    </row>
    <row r="81" spans="1:14" ht="16.5">
      <c r="A81" s="12">
        <v>1</v>
      </c>
      <c r="B81" s="13">
        <v>2</v>
      </c>
      <c r="C81" s="500">
        <v>3</v>
      </c>
      <c r="D81" s="501"/>
      <c r="E81" s="501"/>
      <c r="F81" s="501"/>
      <c r="G81" s="501"/>
      <c r="H81" s="501"/>
      <c r="I81" s="502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472" t="s">
        <v>12</v>
      </c>
      <c r="D86" s="472"/>
      <c r="E86" s="472"/>
      <c r="F86" s="472"/>
      <c r="G86" s="472"/>
      <c r="H86" s="472"/>
      <c r="I86" s="472"/>
      <c r="J86" s="21"/>
      <c r="K86" s="21"/>
      <c r="L86" s="21"/>
      <c r="M86" s="21"/>
      <c r="N86" s="21"/>
    </row>
    <row r="87" spans="1:14" ht="16.5">
      <c r="A87" s="20"/>
      <c r="B87" s="21"/>
      <c r="C87" s="503" t="s">
        <v>13</v>
      </c>
      <c r="D87" s="504"/>
      <c r="E87" s="504"/>
      <c r="F87" s="504"/>
      <c r="G87" s="504"/>
      <c r="H87" s="504"/>
      <c r="I87" s="505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97">
        <v>9</v>
      </c>
      <c r="B114" s="487"/>
      <c r="C114" s="487" t="s">
        <v>95</v>
      </c>
      <c r="D114" s="506"/>
      <c r="E114" s="506"/>
      <c r="F114" s="506"/>
      <c r="G114" s="506"/>
      <c r="H114" s="506"/>
      <c r="I114" s="507"/>
      <c r="J114" s="488">
        <f>J112*1.5%</f>
        <v>12204.664076406243</v>
      </c>
      <c r="K114" s="488"/>
      <c r="L114" s="487"/>
      <c r="M114" s="488"/>
      <c r="N114" s="465">
        <f>J114+K114</f>
        <v>12204.664076406243</v>
      </c>
    </row>
    <row r="115" spans="1:14" ht="12.75">
      <c r="A115" s="499"/>
      <c r="B115" s="480"/>
      <c r="C115" s="480"/>
      <c r="D115" s="495"/>
      <c r="E115" s="495"/>
      <c r="F115" s="495"/>
      <c r="G115" s="495"/>
      <c r="H115" s="495"/>
      <c r="I115" s="496"/>
      <c r="J115" s="489"/>
      <c r="K115" s="489"/>
      <c r="L115" s="480"/>
      <c r="M115" s="489"/>
      <c r="N115" s="490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472" t="s">
        <v>98</v>
      </c>
      <c r="D118" s="472"/>
      <c r="E118" s="472"/>
      <c r="F118" s="472"/>
      <c r="G118" s="472"/>
      <c r="H118" s="472"/>
      <c r="I118" s="472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472" t="s">
        <v>17</v>
      </c>
      <c r="D119" s="472"/>
      <c r="E119" s="472"/>
      <c r="F119" s="472"/>
      <c r="G119" s="472"/>
      <c r="H119" s="472"/>
      <c r="I119" s="472"/>
      <c r="J119" s="43"/>
      <c r="K119" s="38"/>
      <c r="L119" s="38"/>
      <c r="M119" s="41"/>
      <c r="N119" s="11"/>
    </row>
    <row r="120" spans="1:14" ht="12.75">
      <c r="A120" s="491">
        <v>10</v>
      </c>
      <c r="B120" s="487"/>
      <c r="C120" s="487" t="s">
        <v>99</v>
      </c>
      <c r="D120" s="493"/>
      <c r="E120" s="493"/>
      <c r="F120" s="493"/>
      <c r="G120" s="493"/>
      <c r="H120" s="493"/>
      <c r="I120" s="494"/>
      <c r="J120" s="488">
        <f>J118*0.4%</f>
        <v>3303.39574334729</v>
      </c>
      <c r="K120" s="488"/>
      <c r="L120" s="487"/>
      <c r="M120" s="488"/>
      <c r="N120" s="465">
        <f>J120+K120</f>
        <v>3303.39574334729</v>
      </c>
    </row>
    <row r="121" spans="1:14" ht="12.75">
      <c r="A121" s="492"/>
      <c r="B121" s="480"/>
      <c r="C121" s="480"/>
      <c r="D121" s="495"/>
      <c r="E121" s="495"/>
      <c r="F121" s="495"/>
      <c r="G121" s="495"/>
      <c r="H121" s="495"/>
      <c r="I121" s="496"/>
      <c r="J121" s="489"/>
      <c r="K121" s="489"/>
      <c r="L121" s="480"/>
      <c r="M121" s="489"/>
      <c r="N121" s="490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472" t="s">
        <v>101</v>
      </c>
      <c r="D123" s="472"/>
      <c r="E123" s="472"/>
      <c r="F123" s="472"/>
      <c r="G123" s="472"/>
      <c r="H123" s="472"/>
      <c r="I123" s="472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473" t="s">
        <v>103</v>
      </c>
      <c r="D126" s="474"/>
      <c r="E126" s="474"/>
      <c r="F126" s="474"/>
      <c r="G126" s="474"/>
      <c r="H126" s="474"/>
      <c r="I126" s="475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472" t="s">
        <v>104</v>
      </c>
      <c r="D127" s="472"/>
      <c r="E127" s="472"/>
      <c r="F127" s="472"/>
      <c r="G127" s="472"/>
      <c r="H127" s="472"/>
      <c r="I127" s="472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472" t="s">
        <v>105</v>
      </c>
      <c r="D128" s="472"/>
      <c r="E128" s="472"/>
      <c r="F128" s="472"/>
      <c r="G128" s="472"/>
      <c r="H128" s="472"/>
      <c r="I128" s="472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473" t="s">
        <v>109</v>
      </c>
      <c r="D134" s="474"/>
      <c r="E134" s="474"/>
      <c r="F134" s="474"/>
      <c r="G134" s="474"/>
      <c r="H134" s="474"/>
      <c r="I134" s="475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472" t="s">
        <v>112</v>
      </c>
      <c r="D137" s="472"/>
      <c r="E137" s="472"/>
      <c r="F137" s="472"/>
      <c r="G137" s="472"/>
      <c r="H137" s="472"/>
      <c r="I137" s="472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476" t="s">
        <v>113</v>
      </c>
      <c r="D138" s="477"/>
      <c r="E138" s="477"/>
      <c r="F138" s="477"/>
      <c r="G138" s="477"/>
      <c r="H138" s="477"/>
      <c r="I138" s="478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472" t="s">
        <v>6</v>
      </c>
      <c r="D141" s="472"/>
      <c r="E141" s="472"/>
      <c r="F141" s="472"/>
      <c r="G141" s="472"/>
      <c r="H141" s="472"/>
      <c r="I141" s="472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479"/>
      <c r="B143" s="479"/>
      <c r="C143" s="481" t="s">
        <v>116</v>
      </c>
      <c r="D143" s="482"/>
      <c r="E143" s="482"/>
      <c r="F143" s="482"/>
      <c r="G143" s="482"/>
      <c r="H143" s="482"/>
      <c r="I143" s="483"/>
      <c r="J143" s="465">
        <f>J141+J142</f>
        <v>1007751.7438025384</v>
      </c>
      <c r="K143" s="467"/>
      <c r="L143" s="467"/>
      <c r="M143" s="469">
        <f>M141+M142</f>
        <v>33642.984973090264</v>
      </c>
      <c r="N143" s="469">
        <f>N141+N142</f>
        <v>1041394.7287756285</v>
      </c>
    </row>
    <row r="144" spans="1:14" ht="12.75">
      <c r="A144" s="480"/>
      <c r="B144" s="480"/>
      <c r="C144" s="484"/>
      <c r="D144" s="485"/>
      <c r="E144" s="485"/>
      <c r="F144" s="485"/>
      <c r="G144" s="485"/>
      <c r="H144" s="485"/>
      <c r="I144" s="486"/>
      <c r="J144" s="466"/>
      <c r="K144" s="468"/>
      <c r="L144" s="468"/>
      <c r="M144" s="470"/>
      <c r="N144" s="470"/>
    </row>
    <row r="145" spans="1:14" ht="16.5">
      <c r="A145" s="20"/>
      <c r="B145" s="31"/>
      <c r="C145" s="471" t="s">
        <v>117</v>
      </c>
      <c r="D145" s="471"/>
      <c r="E145" s="471"/>
      <c r="F145" s="471"/>
      <c r="G145" s="471"/>
      <c r="H145" s="471"/>
      <c r="I145" s="471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61" t="s">
        <v>118</v>
      </c>
      <c r="B147" s="461"/>
      <c r="C147" s="461"/>
      <c r="D147" s="461"/>
      <c r="E147" s="461"/>
      <c r="F147" s="461"/>
      <c r="G147" s="461"/>
      <c r="H147" s="461"/>
      <c r="I147" s="461"/>
      <c r="J147" s="461"/>
      <c r="K147" s="461"/>
      <c r="L147" s="461"/>
      <c r="M147" s="461"/>
      <c r="N147" s="461"/>
    </row>
    <row r="148" spans="1:14" ht="16.5">
      <c r="A148" s="462"/>
      <c r="B148" s="462"/>
      <c r="C148" s="462"/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</row>
    <row r="149" spans="1:14" ht="16.5">
      <c r="A149" s="463" t="s">
        <v>119</v>
      </c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464"/>
      <c r="B151" s="464"/>
      <c r="C151" s="464"/>
      <c r="D151" s="464"/>
      <c r="E151" s="464"/>
      <c r="F151" s="464"/>
      <c r="G151" s="464"/>
      <c r="H151" s="464"/>
      <c r="I151" s="464"/>
      <c r="J151" s="464"/>
      <c r="K151" s="464"/>
      <c r="L151" s="464"/>
      <c r="M151" s="464"/>
      <c r="N151" s="464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:N1"/>
    <mergeCell ref="A2:N2"/>
    <mergeCell ref="A4:N4"/>
    <mergeCell ref="L5:N5"/>
    <mergeCell ref="A7:N7"/>
    <mergeCell ref="A8:N8"/>
    <mergeCell ref="A9:N9"/>
    <mergeCell ref="A10:N10"/>
    <mergeCell ref="A11:N11"/>
    <mergeCell ref="A12:N12"/>
    <mergeCell ref="A13:N13"/>
    <mergeCell ref="A15:N15"/>
    <mergeCell ref="J16:L16"/>
    <mergeCell ref="A18:N18"/>
    <mergeCell ref="A20:N20"/>
    <mergeCell ref="A23:N23"/>
    <mergeCell ref="A24:N24"/>
    <mergeCell ref="A25:N25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A39:M39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60:N60"/>
    <mergeCell ref="A61:N61"/>
    <mergeCell ref="A62:N62"/>
    <mergeCell ref="A63:N63"/>
    <mergeCell ref="A64:N64"/>
    <mergeCell ref="A66:N66"/>
    <mergeCell ref="A67:N67"/>
    <mergeCell ref="A68:N68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120:L121"/>
    <mergeCell ref="M120:M121"/>
    <mergeCell ref="N120:N121"/>
    <mergeCell ref="C123:I123"/>
    <mergeCell ref="C126:I126"/>
    <mergeCell ref="C127:I127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11"/>
  <sheetViews>
    <sheetView zoomScalePageLayoutView="0" workbookViewId="0" topLeftCell="A84">
      <selection activeCell="N88" sqref="N88"/>
    </sheetView>
  </sheetViews>
  <sheetFormatPr defaultColWidth="8.75390625" defaultRowHeight="12.75"/>
  <cols>
    <col min="1" max="1" width="4.25390625" style="67" customWidth="1"/>
    <col min="2" max="2" width="43.375" style="67" customWidth="1"/>
    <col min="3" max="3" width="9.00390625" style="67" customWidth="1"/>
    <col min="4" max="4" width="7.25390625" style="67" customWidth="1"/>
    <col min="5" max="5" width="8.875" style="67" customWidth="1"/>
    <col min="6" max="6" width="7.375" style="67" customWidth="1"/>
    <col min="7" max="7" width="10.75390625" style="67" customWidth="1"/>
    <col min="8" max="8" width="7.625" style="67" customWidth="1"/>
    <col min="9" max="9" width="8.375" style="67" customWidth="1"/>
    <col min="10" max="10" width="7.875" style="67" customWidth="1"/>
    <col min="11" max="11" width="8.75390625" style="67" customWidth="1"/>
    <col min="12" max="12" width="14.125" style="67" customWidth="1"/>
    <col min="13" max="13" width="12.875" style="67" customWidth="1"/>
    <col min="14" max="16384" width="8.75390625" style="67" customWidth="1"/>
  </cols>
  <sheetData>
    <row r="2" spans="2:12" ht="18" customHeight="1">
      <c r="B2" s="66" t="s">
        <v>367</v>
      </c>
      <c r="C2" s="66"/>
      <c r="D2" s="66"/>
      <c r="E2" s="340"/>
      <c r="F2" s="340"/>
      <c r="G2" s="340"/>
      <c r="H2" s="154"/>
      <c r="I2" s="68"/>
      <c r="J2" s="68"/>
      <c r="K2" s="68"/>
      <c r="L2" s="68"/>
    </row>
    <row r="3" spans="2:12" ht="16.5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6.5" customHeight="1">
      <c r="B4" s="154"/>
      <c r="C4" s="154"/>
      <c r="D4" s="154"/>
      <c r="E4" s="154"/>
      <c r="F4" s="154"/>
      <c r="G4" s="154"/>
      <c r="H4" s="154"/>
      <c r="I4" s="68"/>
      <c r="J4" s="68"/>
      <c r="K4" s="68"/>
      <c r="L4" s="68"/>
    </row>
    <row r="5" spans="2:12" ht="21" customHeight="1">
      <c r="B5" s="68"/>
      <c r="C5" s="66" t="s">
        <v>498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8.75" customHeight="1">
      <c r="B6" s="68"/>
      <c r="C6" s="68" t="s">
        <v>283</v>
      </c>
      <c r="D6" s="68"/>
      <c r="E6" s="68"/>
      <c r="F6" s="68"/>
      <c r="G6" s="68"/>
      <c r="H6" s="68"/>
      <c r="I6" s="68"/>
      <c r="J6" s="68"/>
      <c r="K6" s="68"/>
      <c r="L6" s="68"/>
    </row>
    <row r="7" spans="2:12" ht="16.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5.75" customHeight="1">
      <c r="B8" s="68" t="s">
        <v>125</v>
      </c>
      <c r="C8" s="68"/>
      <c r="D8" s="68"/>
      <c r="E8" s="68"/>
      <c r="F8" s="68"/>
      <c r="G8" s="68"/>
      <c r="H8" s="68"/>
      <c r="I8" s="68"/>
      <c r="J8" s="68"/>
      <c r="K8" s="70"/>
      <c r="L8" s="68"/>
    </row>
    <row r="9" spans="1:12" ht="13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42.75" customHeight="1">
      <c r="A10" s="555" t="s">
        <v>10</v>
      </c>
      <c r="B10" s="130"/>
      <c r="C10" s="72"/>
      <c r="D10" s="557" t="s">
        <v>2</v>
      </c>
      <c r="E10" s="558"/>
      <c r="F10" s="559" t="s">
        <v>3</v>
      </c>
      <c r="G10" s="560"/>
      <c r="H10" s="547" t="s">
        <v>4</v>
      </c>
      <c r="I10" s="548"/>
      <c r="J10" s="547" t="s">
        <v>126</v>
      </c>
      <c r="K10" s="548"/>
      <c r="L10" s="552" t="s">
        <v>157</v>
      </c>
    </row>
    <row r="11" spans="1:12" ht="72" customHeight="1">
      <c r="A11" s="556"/>
      <c r="B11" s="88" t="s">
        <v>11</v>
      </c>
      <c r="C11" s="89" t="s">
        <v>1</v>
      </c>
      <c r="D11" s="128" t="s">
        <v>127</v>
      </c>
      <c r="E11" s="73" t="s">
        <v>6</v>
      </c>
      <c r="F11" s="74" t="s">
        <v>7</v>
      </c>
      <c r="G11" s="75" t="s">
        <v>5</v>
      </c>
      <c r="H11" s="76" t="s">
        <v>7</v>
      </c>
      <c r="I11" s="75" t="s">
        <v>5</v>
      </c>
      <c r="J11" s="76" t="s">
        <v>7</v>
      </c>
      <c r="K11" s="75" t="s">
        <v>5</v>
      </c>
      <c r="L11" s="553"/>
    </row>
    <row r="12" spans="1:12" ht="13.5">
      <c r="A12" s="252" t="s">
        <v>8</v>
      </c>
      <c r="B12" s="253">
        <v>2</v>
      </c>
      <c r="C12" s="254">
        <v>3</v>
      </c>
      <c r="D12" s="341" t="s">
        <v>9</v>
      </c>
      <c r="E12" s="255">
        <v>5</v>
      </c>
      <c r="F12" s="256">
        <v>6</v>
      </c>
      <c r="G12" s="255">
        <v>7</v>
      </c>
      <c r="H12" s="256">
        <v>8</v>
      </c>
      <c r="I12" s="255">
        <v>9</v>
      </c>
      <c r="J12" s="255">
        <v>10</v>
      </c>
      <c r="K12" s="255">
        <v>11</v>
      </c>
      <c r="L12" s="252">
        <v>12</v>
      </c>
    </row>
    <row r="13" spans="1:12" ht="16.5">
      <c r="A13" s="195"/>
      <c r="B13" s="554" t="s">
        <v>260</v>
      </c>
      <c r="C13" s="554"/>
      <c r="D13" s="554"/>
      <c r="E13" s="554"/>
      <c r="F13" s="81"/>
      <c r="G13" s="81"/>
      <c r="H13" s="82"/>
      <c r="I13" s="81"/>
      <c r="J13" s="81"/>
      <c r="K13" s="81"/>
      <c r="L13" s="83"/>
    </row>
    <row r="14" spans="1:12" ht="13.5">
      <c r="A14" s="276">
        <v>1</v>
      </c>
      <c r="B14" s="282" t="s">
        <v>261</v>
      </c>
      <c r="C14" s="227" t="s">
        <v>124</v>
      </c>
      <c r="D14" s="227"/>
      <c r="E14" s="228">
        <v>32</v>
      </c>
      <c r="F14" s="279"/>
      <c r="G14" s="279"/>
      <c r="H14" s="277"/>
      <c r="I14" s="277"/>
      <c r="J14" s="269"/>
      <c r="K14" s="269"/>
      <c r="L14" s="277"/>
    </row>
    <row r="15" spans="1:12" ht="13.5">
      <c r="A15" s="278"/>
      <c r="B15" s="339" t="s">
        <v>155</v>
      </c>
      <c r="C15" s="93" t="s">
        <v>0</v>
      </c>
      <c r="D15" s="202">
        <v>1</v>
      </c>
      <c r="E15" s="279">
        <f>E14*D15</f>
        <v>32</v>
      </c>
      <c r="F15" s="279"/>
      <c r="G15" s="279"/>
      <c r="H15" s="277"/>
      <c r="I15" s="277">
        <f>H15*E15</f>
        <v>0</v>
      </c>
      <c r="J15" s="269"/>
      <c r="K15" s="269"/>
      <c r="L15" s="277">
        <f>K15+I15+G15</f>
        <v>0</v>
      </c>
    </row>
    <row r="16" spans="1:12" ht="13.5">
      <c r="A16" s="278"/>
      <c r="B16" s="87" t="s">
        <v>262</v>
      </c>
      <c r="C16" s="231" t="s">
        <v>124</v>
      </c>
      <c r="D16" s="231">
        <v>1</v>
      </c>
      <c r="E16" s="229">
        <f>E14*D16</f>
        <v>32</v>
      </c>
      <c r="F16" s="229"/>
      <c r="G16" s="229">
        <f>F16*E16</f>
        <v>0</v>
      </c>
      <c r="H16" s="277"/>
      <c r="I16" s="277"/>
      <c r="J16" s="269"/>
      <c r="K16" s="269"/>
      <c r="L16" s="277">
        <f>K16+I16+G16</f>
        <v>0</v>
      </c>
    </row>
    <row r="17" spans="1:12" ht="13.5">
      <c r="A17" s="276">
        <v>2</v>
      </c>
      <c r="B17" s="282" t="s">
        <v>263</v>
      </c>
      <c r="C17" s="227" t="s">
        <v>124</v>
      </c>
      <c r="D17" s="227"/>
      <c r="E17" s="228">
        <v>8</v>
      </c>
      <c r="F17" s="279"/>
      <c r="G17" s="230"/>
      <c r="H17" s="277"/>
      <c r="I17" s="277"/>
      <c r="J17" s="280"/>
      <c r="K17" s="280"/>
      <c r="L17" s="277"/>
    </row>
    <row r="18" spans="1:12" ht="13.5">
      <c r="A18" s="278"/>
      <c r="B18" s="339" t="s">
        <v>155</v>
      </c>
      <c r="C18" s="93" t="s">
        <v>0</v>
      </c>
      <c r="D18" s="202">
        <v>1</v>
      </c>
      <c r="E18" s="229">
        <f>E17*D18</f>
        <v>8</v>
      </c>
      <c r="F18" s="279"/>
      <c r="G18" s="230"/>
      <c r="H18" s="277"/>
      <c r="I18" s="277">
        <f>H18*E18</f>
        <v>0</v>
      </c>
      <c r="J18" s="280"/>
      <c r="K18" s="280"/>
      <c r="L18" s="277">
        <f>K18+I18+G18</f>
        <v>0</v>
      </c>
    </row>
    <row r="19" spans="1:12" ht="13.5">
      <c r="A19" s="278"/>
      <c r="B19" s="87" t="s">
        <v>264</v>
      </c>
      <c r="C19" s="231" t="s">
        <v>124</v>
      </c>
      <c r="D19" s="231">
        <v>1</v>
      </c>
      <c r="E19" s="229">
        <f>E17*D19</f>
        <v>8</v>
      </c>
      <c r="F19" s="229"/>
      <c r="G19" s="230">
        <f>F19*E19</f>
        <v>0</v>
      </c>
      <c r="H19" s="277"/>
      <c r="I19" s="277"/>
      <c r="J19" s="280"/>
      <c r="K19" s="280"/>
      <c r="L19" s="277">
        <f>K19+I19+G19</f>
        <v>0</v>
      </c>
    </row>
    <row r="20" spans="1:12" ht="13.5">
      <c r="A20" s="281">
        <v>3</v>
      </c>
      <c r="B20" s="282" t="s">
        <v>265</v>
      </c>
      <c r="C20" s="227" t="s">
        <v>144</v>
      </c>
      <c r="D20" s="227"/>
      <c r="E20" s="228">
        <v>10</v>
      </c>
      <c r="F20" s="229"/>
      <c r="G20" s="230"/>
      <c r="H20" s="229"/>
      <c r="I20" s="229"/>
      <c r="J20" s="230"/>
      <c r="K20" s="230"/>
      <c r="L20" s="277"/>
    </row>
    <row r="21" spans="1:12" ht="13.5">
      <c r="A21" s="283"/>
      <c r="B21" s="339" t="s">
        <v>155</v>
      </c>
      <c r="C21" s="93" t="s">
        <v>0</v>
      </c>
      <c r="D21" s="202">
        <v>1</v>
      </c>
      <c r="E21" s="229">
        <f>E20*D21</f>
        <v>10</v>
      </c>
      <c r="F21" s="229"/>
      <c r="G21" s="230"/>
      <c r="H21" s="229"/>
      <c r="I21" s="229">
        <f>H21*E21</f>
        <v>0</v>
      </c>
      <c r="J21" s="230"/>
      <c r="K21" s="230"/>
      <c r="L21" s="277">
        <f>K21+I21+G21</f>
        <v>0</v>
      </c>
    </row>
    <row r="22" spans="1:12" ht="13.5">
      <c r="A22" s="283"/>
      <c r="B22" s="87" t="s">
        <v>266</v>
      </c>
      <c r="C22" s="231" t="s">
        <v>144</v>
      </c>
      <c r="D22" s="231"/>
      <c r="E22" s="229">
        <v>8</v>
      </c>
      <c r="F22" s="229"/>
      <c r="G22" s="230">
        <f>F22*E22</f>
        <v>0</v>
      </c>
      <c r="H22" s="229"/>
      <c r="I22" s="229"/>
      <c r="J22" s="230"/>
      <c r="K22" s="230"/>
      <c r="L22" s="277">
        <f>K22+I22+G22</f>
        <v>0</v>
      </c>
    </row>
    <row r="23" spans="1:12" ht="13.5">
      <c r="A23" s="283"/>
      <c r="B23" s="87" t="s">
        <v>267</v>
      </c>
      <c r="C23" s="231" t="s">
        <v>144</v>
      </c>
      <c r="D23" s="231"/>
      <c r="E23" s="229">
        <v>2</v>
      </c>
      <c r="F23" s="229"/>
      <c r="G23" s="230">
        <f>F23*E23</f>
        <v>0</v>
      </c>
      <c r="H23" s="229"/>
      <c r="I23" s="229"/>
      <c r="J23" s="230"/>
      <c r="K23" s="230"/>
      <c r="L23" s="277">
        <f>K23+I23+G23</f>
        <v>0</v>
      </c>
    </row>
    <row r="24" spans="1:12" ht="19.5" customHeight="1">
      <c r="A24" s="238">
        <v>4</v>
      </c>
      <c r="B24" s="272" t="s">
        <v>268</v>
      </c>
      <c r="C24" s="104" t="s">
        <v>124</v>
      </c>
      <c r="D24" s="104"/>
      <c r="E24" s="125">
        <v>12</v>
      </c>
      <c r="F24" s="284"/>
      <c r="G24" s="285"/>
      <c r="H24" s="284"/>
      <c r="I24" s="285"/>
      <c r="J24" s="269"/>
      <c r="K24" s="269"/>
      <c r="L24" s="197"/>
    </row>
    <row r="25" spans="1:12" ht="13.5">
      <c r="A25" s="278"/>
      <c r="B25" s="339" t="s">
        <v>155</v>
      </c>
      <c r="C25" s="93" t="s">
        <v>0</v>
      </c>
      <c r="D25" s="277">
        <v>1</v>
      </c>
      <c r="E25" s="277">
        <f>E24*D25</f>
        <v>12</v>
      </c>
      <c r="F25" s="284"/>
      <c r="G25" s="285"/>
      <c r="H25" s="277"/>
      <c r="I25" s="277">
        <f>H25*E25</f>
        <v>0</v>
      </c>
      <c r="J25" s="269"/>
      <c r="K25" s="269"/>
      <c r="L25" s="277">
        <f>K25+I25+G25</f>
        <v>0</v>
      </c>
    </row>
    <row r="26" spans="1:12" ht="13.5">
      <c r="A26" s="278"/>
      <c r="B26" s="87" t="s">
        <v>269</v>
      </c>
      <c r="C26" s="231" t="s">
        <v>124</v>
      </c>
      <c r="D26" s="229">
        <v>1</v>
      </c>
      <c r="E26" s="229">
        <f>E24*D26</f>
        <v>12</v>
      </c>
      <c r="F26" s="229"/>
      <c r="G26" s="229">
        <f>F26*E26</f>
        <v>0</v>
      </c>
      <c r="H26" s="284"/>
      <c r="I26" s="285"/>
      <c r="J26" s="269"/>
      <c r="K26" s="269"/>
      <c r="L26" s="277">
        <f>K26+I26+G26</f>
        <v>0</v>
      </c>
    </row>
    <row r="27" spans="1:12" ht="18" customHeight="1">
      <c r="A27" s="238">
        <v>5</v>
      </c>
      <c r="B27" s="272" t="s">
        <v>270</v>
      </c>
      <c r="C27" s="104" t="s">
        <v>124</v>
      </c>
      <c r="D27" s="125"/>
      <c r="E27" s="125">
        <v>4</v>
      </c>
      <c r="F27" s="229"/>
      <c r="G27" s="230"/>
      <c r="H27" s="229"/>
      <c r="I27" s="229"/>
      <c r="J27" s="230"/>
      <c r="K27" s="230"/>
      <c r="L27" s="229"/>
    </row>
    <row r="28" spans="1:12" ht="13.5">
      <c r="A28" s="278"/>
      <c r="B28" s="339" t="s">
        <v>184</v>
      </c>
      <c r="C28" s="93" t="s">
        <v>0</v>
      </c>
      <c r="D28" s="229">
        <v>1</v>
      </c>
      <c r="E28" s="229">
        <f>E27*D28</f>
        <v>4</v>
      </c>
      <c r="F28" s="229"/>
      <c r="G28" s="230"/>
      <c r="H28" s="229"/>
      <c r="I28" s="229">
        <f>H28*E28</f>
        <v>0</v>
      </c>
      <c r="J28" s="230"/>
      <c r="K28" s="230"/>
      <c r="L28" s="230">
        <f>K28+I28+G28</f>
        <v>0</v>
      </c>
    </row>
    <row r="29" spans="1:12" ht="13.5">
      <c r="A29" s="278"/>
      <c r="B29" s="87" t="s">
        <v>271</v>
      </c>
      <c r="C29" s="231" t="s">
        <v>124</v>
      </c>
      <c r="D29" s="85">
        <v>1</v>
      </c>
      <c r="E29" s="229">
        <f>E27*D29</f>
        <v>4</v>
      </c>
      <c r="F29" s="229"/>
      <c r="G29" s="230">
        <f>F29*E29</f>
        <v>0</v>
      </c>
      <c r="H29" s="229"/>
      <c r="I29" s="229"/>
      <c r="J29" s="230"/>
      <c r="K29" s="230"/>
      <c r="L29" s="230">
        <f>K29+I29+G29</f>
        <v>0</v>
      </c>
    </row>
    <row r="30" spans="1:12" ht="27">
      <c r="A30" s="276">
        <v>6</v>
      </c>
      <c r="B30" s="272" t="s">
        <v>272</v>
      </c>
      <c r="C30" s="104" t="s">
        <v>144</v>
      </c>
      <c r="D30" s="125"/>
      <c r="E30" s="228">
        <v>19</v>
      </c>
      <c r="F30" s="229"/>
      <c r="G30" s="230"/>
      <c r="H30" s="229"/>
      <c r="I30" s="229"/>
      <c r="J30" s="230"/>
      <c r="K30" s="230"/>
      <c r="L30" s="230"/>
    </row>
    <row r="31" spans="1:12" ht="13.5">
      <c r="A31" s="278"/>
      <c r="B31" s="339" t="s">
        <v>184</v>
      </c>
      <c r="C31" s="93" t="s">
        <v>0</v>
      </c>
      <c r="D31" s="85">
        <v>1</v>
      </c>
      <c r="E31" s="229">
        <f>E30*D31</f>
        <v>19</v>
      </c>
      <c r="F31" s="229"/>
      <c r="G31" s="230"/>
      <c r="H31" s="229"/>
      <c r="I31" s="229">
        <f>H31*E31</f>
        <v>0</v>
      </c>
      <c r="J31" s="230"/>
      <c r="K31" s="230"/>
      <c r="L31" s="230">
        <f aca="true" t="shared" si="0" ref="L31:L37">K31+I31+G31</f>
        <v>0</v>
      </c>
    </row>
    <row r="32" spans="1:12" ht="13.5">
      <c r="A32" s="278"/>
      <c r="B32" s="87" t="s">
        <v>273</v>
      </c>
      <c r="C32" s="231" t="s">
        <v>144</v>
      </c>
      <c r="D32" s="231"/>
      <c r="E32" s="229">
        <v>10</v>
      </c>
      <c r="F32" s="229"/>
      <c r="G32" s="229">
        <f aca="true" t="shared" si="1" ref="G32:G37">F32*E32</f>
        <v>0</v>
      </c>
      <c r="H32" s="284"/>
      <c r="I32" s="285"/>
      <c r="J32" s="269"/>
      <c r="K32" s="269"/>
      <c r="L32" s="230">
        <f t="shared" si="0"/>
        <v>0</v>
      </c>
    </row>
    <row r="33" spans="1:12" ht="13.5">
      <c r="A33" s="278"/>
      <c r="B33" s="87" t="s">
        <v>274</v>
      </c>
      <c r="C33" s="231" t="s">
        <v>144</v>
      </c>
      <c r="D33" s="231"/>
      <c r="E33" s="229">
        <v>2</v>
      </c>
      <c r="F33" s="229"/>
      <c r="G33" s="229">
        <f>F33*E33</f>
        <v>0</v>
      </c>
      <c r="H33" s="284"/>
      <c r="I33" s="285"/>
      <c r="J33" s="269"/>
      <c r="K33" s="269"/>
      <c r="L33" s="230">
        <f t="shared" si="0"/>
        <v>0</v>
      </c>
    </row>
    <row r="34" spans="1:12" ht="13.5">
      <c r="A34" s="278"/>
      <c r="B34" s="87" t="s">
        <v>275</v>
      </c>
      <c r="C34" s="231" t="s">
        <v>144</v>
      </c>
      <c r="D34" s="231"/>
      <c r="E34" s="229">
        <v>4</v>
      </c>
      <c r="F34" s="229"/>
      <c r="G34" s="230">
        <f t="shared" si="1"/>
        <v>0</v>
      </c>
      <c r="H34" s="229"/>
      <c r="I34" s="229"/>
      <c r="J34" s="230"/>
      <c r="K34" s="230"/>
      <c r="L34" s="230">
        <f t="shared" si="0"/>
        <v>0</v>
      </c>
    </row>
    <row r="35" spans="1:12" ht="13.5">
      <c r="A35" s="278"/>
      <c r="B35" s="87" t="s">
        <v>276</v>
      </c>
      <c r="C35" s="231" t="s">
        <v>144</v>
      </c>
      <c r="D35" s="231"/>
      <c r="E35" s="229">
        <v>1</v>
      </c>
      <c r="F35" s="229"/>
      <c r="G35" s="230">
        <f t="shared" si="1"/>
        <v>0</v>
      </c>
      <c r="H35" s="229"/>
      <c r="I35" s="229"/>
      <c r="J35" s="230"/>
      <c r="K35" s="230"/>
      <c r="L35" s="230">
        <f t="shared" si="0"/>
        <v>0</v>
      </c>
    </row>
    <row r="36" spans="1:12" ht="13.5">
      <c r="A36" s="278"/>
      <c r="B36" s="87" t="s">
        <v>277</v>
      </c>
      <c r="C36" s="231" t="s">
        <v>144</v>
      </c>
      <c r="D36" s="231"/>
      <c r="E36" s="229">
        <v>2</v>
      </c>
      <c r="F36" s="229"/>
      <c r="G36" s="230">
        <f t="shared" si="1"/>
        <v>0</v>
      </c>
      <c r="H36" s="229"/>
      <c r="I36" s="229"/>
      <c r="J36" s="230"/>
      <c r="K36" s="230"/>
      <c r="L36" s="230">
        <f t="shared" si="0"/>
        <v>0</v>
      </c>
    </row>
    <row r="37" spans="1:12" ht="13.5">
      <c r="A37" s="278"/>
      <c r="B37" s="344" t="s">
        <v>123</v>
      </c>
      <c r="C37" s="202" t="s">
        <v>0</v>
      </c>
      <c r="D37" s="202">
        <v>0.24</v>
      </c>
      <c r="E37" s="229">
        <f>E30*D37</f>
        <v>4.56</v>
      </c>
      <c r="F37" s="229"/>
      <c r="G37" s="230">
        <f t="shared" si="1"/>
        <v>0</v>
      </c>
      <c r="H37" s="229"/>
      <c r="I37" s="229"/>
      <c r="J37" s="230"/>
      <c r="K37" s="230"/>
      <c r="L37" s="230">
        <f t="shared" si="0"/>
        <v>0</v>
      </c>
    </row>
    <row r="38" spans="1:12" ht="13.5">
      <c r="A38" s="281">
        <v>7</v>
      </c>
      <c r="B38" s="282" t="s">
        <v>278</v>
      </c>
      <c r="C38" s="227" t="s">
        <v>223</v>
      </c>
      <c r="D38" s="227"/>
      <c r="E38" s="228">
        <v>2</v>
      </c>
      <c r="F38" s="229"/>
      <c r="G38" s="230"/>
      <c r="H38" s="229"/>
      <c r="I38" s="229"/>
      <c r="J38" s="230"/>
      <c r="K38" s="230"/>
      <c r="L38" s="230"/>
    </row>
    <row r="39" spans="1:12" ht="13.5">
      <c r="A39" s="283"/>
      <c r="B39" s="339" t="s">
        <v>155</v>
      </c>
      <c r="C39" s="93" t="s">
        <v>0</v>
      </c>
      <c r="D39" s="229">
        <v>1</v>
      </c>
      <c r="E39" s="229">
        <f>E38*D39</f>
        <v>2</v>
      </c>
      <c r="F39" s="229"/>
      <c r="G39" s="230"/>
      <c r="H39" s="229"/>
      <c r="I39" s="229">
        <f>H39*E39</f>
        <v>0</v>
      </c>
      <c r="J39" s="230"/>
      <c r="K39" s="230"/>
      <c r="L39" s="230">
        <f>K39+I39+G39</f>
        <v>0</v>
      </c>
    </row>
    <row r="40" spans="1:12" ht="27">
      <c r="A40" s="283"/>
      <c r="B40" s="87" t="s">
        <v>520</v>
      </c>
      <c r="C40" s="231" t="s">
        <v>223</v>
      </c>
      <c r="D40" s="231"/>
      <c r="E40" s="229">
        <v>1</v>
      </c>
      <c r="F40" s="229"/>
      <c r="G40" s="230">
        <f>F40*E40</f>
        <v>0</v>
      </c>
      <c r="H40" s="229"/>
      <c r="I40" s="229"/>
      <c r="J40" s="230"/>
      <c r="K40" s="230"/>
      <c r="L40" s="230">
        <f>K40+I40+G40</f>
        <v>0</v>
      </c>
    </row>
    <row r="41" spans="1:12" ht="40.5">
      <c r="A41" s="283"/>
      <c r="B41" s="87" t="s">
        <v>521</v>
      </c>
      <c r="C41" s="231" t="s">
        <v>223</v>
      </c>
      <c r="D41" s="231"/>
      <c r="E41" s="229">
        <v>1</v>
      </c>
      <c r="F41" s="229"/>
      <c r="G41" s="230">
        <f>F41*E41</f>
        <v>0</v>
      </c>
      <c r="H41" s="229"/>
      <c r="I41" s="229"/>
      <c r="J41" s="230"/>
      <c r="K41" s="230"/>
      <c r="L41" s="230">
        <f>K41+I41+G41</f>
        <v>0</v>
      </c>
    </row>
    <row r="42" spans="1:12" ht="13.5">
      <c r="A42" s="286"/>
      <c r="B42" s="323" t="s">
        <v>123</v>
      </c>
      <c r="C42" s="202" t="s">
        <v>0</v>
      </c>
      <c r="D42" s="202">
        <v>0.37</v>
      </c>
      <c r="E42" s="229">
        <f>E38*D42</f>
        <v>0.74</v>
      </c>
      <c r="F42" s="229"/>
      <c r="G42" s="230">
        <f>F42*E42</f>
        <v>0</v>
      </c>
      <c r="H42" s="229"/>
      <c r="I42" s="229"/>
      <c r="J42" s="230"/>
      <c r="K42" s="230"/>
      <c r="L42" s="230">
        <f>K42+I42+G42</f>
        <v>0</v>
      </c>
    </row>
    <row r="43" spans="1:12" ht="13.5">
      <c r="A43" s="281">
        <v>8</v>
      </c>
      <c r="B43" s="282" t="s">
        <v>279</v>
      </c>
      <c r="C43" s="227" t="s">
        <v>223</v>
      </c>
      <c r="D43" s="227"/>
      <c r="E43" s="228">
        <v>2</v>
      </c>
      <c r="F43" s="229"/>
      <c r="G43" s="230"/>
      <c r="H43" s="229"/>
      <c r="I43" s="229"/>
      <c r="J43" s="230"/>
      <c r="K43" s="230"/>
      <c r="L43" s="230"/>
    </row>
    <row r="44" spans="1:12" ht="13.5">
      <c r="A44" s="283"/>
      <c r="B44" s="339" t="s">
        <v>155</v>
      </c>
      <c r="C44" s="93" t="s">
        <v>0</v>
      </c>
      <c r="D44" s="231">
        <v>1</v>
      </c>
      <c r="E44" s="229">
        <f>E43*D44</f>
        <v>2</v>
      </c>
      <c r="F44" s="229"/>
      <c r="G44" s="230"/>
      <c r="H44" s="229"/>
      <c r="I44" s="229">
        <f>H44*E44</f>
        <v>0</v>
      </c>
      <c r="J44" s="230"/>
      <c r="K44" s="230"/>
      <c r="L44" s="230">
        <f>K44+I44+G44</f>
        <v>0</v>
      </c>
    </row>
    <row r="45" spans="1:12" ht="27">
      <c r="A45" s="283"/>
      <c r="B45" s="87" t="s">
        <v>522</v>
      </c>
      <c r="C45" s="231" t="s">
        <v>223</v>
      </c>
      <c r="D45" s="231"/>
      <c r="E45" s="229">
        <v>1</v>
      </c>
      <c r="F45" s="229"/>
      <c r="G45" s="230">
        <f>F45*E45</f>
        <v>0</v>
      </c>
      <c r="H45" s="229"/>
      <c r="I45" s="229"/>
      <c r="J45" s="230"/>
      <c r="K45" s="230"/>
      <c r="L45" s="230">
        <f>K45+I45+G45</f>
        <v>0</v>
      </c>
    </row>
    <row r="46" spans="1:12" ht="27">
      <c r="A46" s="283"/>
      <c r="B46" s="87" t="s">
        <v>523</v>
      </c>
      <c r="C46" s="231" t="s">
        <v>223</v>
      </c>
      <c r="D46" s="231"/>
      <c r="E46" s="229">
        <v>1</v>
      </c>
      <c r="F46" s="229"/>
      <c r="G46" s="230">
        <f>F46*E46</f>
        <v>0</v>
      </c>
      <c r="H46" s="229"/>
      <c r="I46" s="229"/>
      <c r="J46" s="230"/>
      <c r="K46" s="230"/>
      <c r="L46" s="230">
        <f>K46+I46+G46</f>
        <v>0</v>
      </c>
    </row>
    <row r="47" spans="1:12" ht="13.5">
      <c r="A47" s="286"/>
      <c r="B47" s="323" t="s">
        <v>123</v>
      </c>
      <c r="C47" s="202" t="s">
        <v>0</v>
      </c>
      <c r="D47" s="202">
        <v>1.32</v>
      </c>
      <c r="E47" s="229">
        <f>E43*D47</f>
        <v>2.64</v>
      </c>
      <c r="F47" s="229"/>
      <c r="G47" s="230">
        <f>F47*E47</f>
        <v>0</v>
      </c>
      <c r="H47" s="229"/>
      <c r="I47" s="229"/>
      <c r="J47" s="230"/>
      <c r="K47" s="230"/>
      <c r="L47" s="230">
        <f>K47+I47+G47</f>
        <v>0</v>
      </c>
    </row>
    <row r="48" spans="1:12" ht="13.5">
      <c r="A48" s="281">
        <v>9</v>
      </c>
      <c r="B48" s="272" t="s">
        <v>280</v>
      </c>
      <c r="C48" s="104" t="s">
        <v>229</v>
      </c>
      <c r="D48" s="104"/>
      <c r="E48" s="125">
        <v>2</v>
      </c>
      <c r="F48" s="229"/>
      <c r="G48" s="230"/>
      <c r="H48" s="229"/>
      <c r="I48" s="229"/>
      <c r="J48" s="230"/>
      <c r="K48" s="230"/>
      <c r="L48" s="230"/>
    </row>
    <row r="49" spans="1:12" ht="13.5">
      <c r="A49" s="283"/>
      <c r="B49" s="339" t="s">
        <v>155</v>
      </c>
      <c r="C49" s="93" t="s">
        <v>0</v>
      </c>
      <c r="D49" s="202">
        <v>1</v>
      </c>
      <c r="E49" s="85">
        <f>E48*D49</f>
        <v>2</v>
      </c>
      <c r="F49" s="229"/>
      <c r="G49" s="230"/>
      <c r="H49" s="229"/>
      <c r="I49" s="229">
        <f>H49*E49</f>
        <v>0</v>
      </c>
      <c r="J49" s="230"/>
      <c r="K49" s="230"/>
      <c r="L49" s="230">
        <f>K49+I49+G49</f>
        <v>0</v>
      </c>
    </row>
    <row r="50" spans="1:12" ht="13.5">
      <c r="A50" s="283"/>
      <c r="B50" s="87" t="s">
        <v>281</v>
      </c>
      <c r="C50" s="231" t="s">
        <v>144</v>
      </c>
      <c r="D50" s="231">
        <v>1</v>
      </c>
      <c r="E50" s="229">
        <f>E48*D50</f>
        <v>2</v>
      </c>
      <c r="F50" s="229"/>
      <c r="G50" s="230">
        <f>F50*E50</f>
        <v>0</v>
      </c>
      <c r="H50" s="229"/>
      <c r="I50" s="229"/>
      <c r="J50" s="230"/>
      <c r="K50" s="230"/>
      <c r="L50" s="230">
        <f>K50+I50+G50</f>
        <v>0</v>
      </c>
    </row>
    <row r="51" spans="1:12" ht="13.5">
      <c r="A51" s="283"/>
      <c r="B51" s="344" t="s">
        <v>123</v>
      </c>
      <c r="C51" s="237" t="s">
        <v>0</v>
      </c>
      <c r="D51" s="237">
        <v>0.11</v>
      </c>
      <c r="E51" s="279">
        <f>E48*D51</f>
        <v>0.22</v>
      </c>
      <c r="F51" s="279"/>
      <c r="G51" s="287">
        <f>F51*E51</f>
        <v>0</v>
      </c>
      <c r="H51" s="279"/>
      <c r="I51" s="279"/>
      <c r="J51" s="287"/>
      <c r="K51" s="287"/>
      <c r="L51" s="287">
        <f>K51+I51+G51</f>
        <v>0</v>
      </c>
    </row>
    <row r="52" spans="1:12" ht="13.5">
      <c r="A52" s="281">
        <v>10</v>
      </c>
      <c r="B52" s="272" t="s">
        <v>358</v>
      </c>
      <c r="C52" s="104" t="s">
        <v>144</v>
      </c>
      <c r="D52" s="104"/>
      <c r="E52" s="228">
        <v>1</v>
      </c>
      <c r="F52" s="229"/>
      <c r="G52" s="229"/>
      <c r="H52" s="229"/>
      <c r="I52" s="229"/>
      <c r="J52" s="229"/>
      <c r="K52" s="229"/>
      <c r="L52" s="229"/>
    </row>
    <row r="53" spans="1:12" ht="13.5">
      <c r="A53" s="283"/>
      <c r="B53" s="339" t="s">
        <v>155</v>
      </c>
      <c r="C53" s="93" t="s">
        <v>0</v>
      </c>
      <c r="D53" s="202">
        <v>1</v>
      </c>
      <c r="E53" s="85">
        <f>E52*D53</f>
        <v>1</v>
      </c>
      <c r="F53" s="229"/>
      <c r="G53" s="230"/>
      <c r="H53" s="229"/>
      <c r="I53" s="229">
        <f>H53*E53</f>
        <v>0</v>
      </c>
      <c r="J53" s="230"/>
      <c r="K53" s="230"/>
      <c r="L53" s="230">
        <f>K53+I53+G53</f>
        <v>0</v>
      </c>
    </row>
    <row r="54" spans="1:12" ht="27">
      <c r="A54" s="283"/>
      <c r="B54" s="323" t="s">
        <v>359</v>
      </c>
      <c r="C54" s="202" t="s">
        <v>229</v>
      </c>
      <c r="D54" s="202">
        <v>1</v>
      </c>
      <c r="E54" s="229">
        <f>E52*D54</f>
        <v>1</v>
      </c>
      <c r="F54" s="229"/>
      <c r="G54" s="229">
        <f>F54*E54</f>
        <v>0</v>
      </c>
      <c r="H54" s="229"/>
      <c r="I54" s="229"/>
      <c r="J54" s="229"/>
      <c r="K54" s="229"/>
      <c r="L54" s="229">
        <f>G54</f>
        <v>0</v>
      </c>
    </row>
    <row r="55" spans="1:12" ht="13.5">
      <c r="A55" s="342"/>
      <c r="B55" s="346" t="s">
        <v>5</v>
      </c>
      <c r="C55" s="237"/>
      <c r="D55" s="237"/>
      <c r="E55" s="279"/>
      <c r="F55" s="279"/>
      <c r="G55" s="279"/>
      <c r="H55" s="279"/>
      <c r="I55" s="279"/>
      <c r="J55" s="279"/>
      <c r="K55" s="279"/>
      <c r="L55" s="310">
        <f>SUM(L14:L54)</f>
        <v>0</v>
      </c>
    </row>
    <row r="56" spans="1:12" ht="39" customHeight="1">
      <c r="A56" s="195"/>
      <c r="B56" s="554" t="s">
        <v>282</v>
      </c>
      <c r="C56" s="554"/>
      <c r="D56" s="554"/>
      <c r="E56" s="554"/>
      <c r="F56" s="81"/>
      <c r="G56" s="81"/>
      <c r="H56" s="82"/>
      <c r="I56" s="81"/>
      <c r="J56" s="81"/>
      <c r="K56" s="81"/>
      <c r="L56" s="83"/>
    </row>
    <row r="57" spans="1:12" ht="39" customHeight="1">
      <c r="A57" s="130">
        <v>1</v>
      </c>
      <c r="B57" s="460" t="s">
        <v>525</v>
      </c>
      <c r="C57" s="347" t="s">
        <v>137</v>
      </c>
      <c r="D57" s="348"/>
      <c r="E57" s="459">
        <v>70</v>
      </c>
      <c r="F57" s="349"/>
      <c r="G57" s="349"/>
      <c r="H57" s="212"/>
      <c r="I57" s="212"/>
      <c r="J57" s="212"/>
      <c r="K57" s="212"/>
      <c r="L57" s="349"/>
    </row>
    <row r="58" spans="1:12" ht="13.5">
      <c r="A58" s="275"/>
      <c r="B58" s="257" t="s">
        <v>285</v>
      </c>
      <c r="C58" s="84" t="s">
        <v>181</v>
      </c>
      <c r="D58" s="149"/>
      <c r="E58" s="123">
        <v>1</v>
      </c>
      <c r="F58" s="123"/>
      <c r="G58" s="123"/>
      <c r="H58" s="123"/>
      <c r="I58" s="123"/>
      <c r="J58" s="123"/>
      <c r="K58" s="123">
        <f>J58*E58</f>
        <v>0</v>
      </c>
      <c r="L58" s="151">
        <f>K58+I58+G58</f>
        <v>0</v>
      </c>
    </row>
    <row r="59" spans="1:12" ht="27">
      <c r="A59" s="121">
        <v>2</v>
      </c>
      <c r="B59" s="181" t="s">
        <v>524</v>
      </c>
      <c r="C59" s="56" t="s">
        <v>137</v>
      </c>
      <c r="D59" s="115"/>
      <c r="E59" s="57">
        <v>7.5</v>
      </c>
      <c r="F59" s="58"/>
      <c r="G59" s="58"/>
      <c r="H59" s="58"/>
      <c r="I59" s="58"/>
      <c r="J59" s="58"/>
      <c r="K59" s="58"/>
      <c r="L59" s="57"/>
    </row>
    <row r="60" spans="1:12" ht="13.5">
      <c r="A60" s="178"/>
      <c r="B60" s="177" t="s">
        <v>155</v>
      </c>
      <c r="C60" s="115" t="s">
        <v>0</v>
      </c>
      <c r="D60" s="113">
        <v>1</v>
      </c>
      <c r="E60" s="58">
        <f>E59*D60</f>
        <v>7.5</v>
      </c>
      <c r="F60" s="58"/>
      <c r="G60" s="58"/>
      <c r="H60" s="58"/>
      <c r="I60" s="58">
        <f>H60*E60</f>
        <v>0</v>
      </c>
      <c r="J60" s="58"/>
      <c r="K60" s="58"/>
      <c r="L60" s="58">
        <f>I60+G60</f>
        <v>0</v>
      </c>
    </row>
    <row r="61" spans="1:12" ht="13.5">
      <c r="A61" s="343">
        <v>3</v>
      </c>
      <c r="B61" s="259" t="s">
        <v>189</v>
      </c>
      <c r="C61" s="221" t="s">
        <v>137</v>
      </c>
      <c r="D61" s="222"/>
      <c r="E61" s="223">
        <v>22.5</v>
      </c>
      <c r="F61" s="123"/>
      <c r="G61" s="123"/>
      <c r="H61" s="123"/>
      <c r="I61" s="123"/>
      <c r="J61" s="123"/>
      <c r="K61" s="123"/>
      <c r="L61" s="151"/>
    </row>
    <row r="62" spans="1:12" ht="13.5">
      <c r="A62" s="275"/>
      <c r="B62" s="339" t="s">
        <v>155</v>
      </c>
      <c r="C62" s="115" t="s">
        <v>0</v>
      </c>
      <c r="D62" s="73">
        <v>1</v>
      </c>
      <c r="E62" s="85">
        <f>E61*D62</f>
        <v>22.5</v>
      </c>
      <c r="F62" s="85"/>
      <c r="G62" s="85"/>
      <c r="H62" s="85"/>
      <c r="I62" s="85">
        <f>H62*E62</f>
        <v>0</v>
      </c>
      <c r="J62" s="85"/>
      <c r="K62" s="85"/>
      <c r="L62" s="85">
        <f>K62+I62+G62</f>
        <v>0</v>
      </c>
    </row>
    <row r="63" spans="1:12" ht="13.5">
      <c r="A63" s="275"/>
      <c r="B63" s="257" t="s">
        <v>190</v>
      </c>
      <c r="C63" s="84" t="s">
        <v>137</v>
      </c>
      <c r="D63" s="149">
        <v>1.21</v>
      </c>
      <c r="E63" s="123">
        <f>E61*D63</f>
        <v>27.224999999999998</v>
      </c>
      <c r="F63" s="123"/>
      <c r="G63" s="92">
        <f>F63*E63</f>
        <v>0</v>
      </c>
      <c r="H63" s="92"/>
      <c r="I63" s="92"/>
      <c r="J63" s="92"/>
      <c r="K63" s="92"/>
      <c r="L63" s="85">
        <f>G63</f>
        <v>0</v>
      </c>
    </row>
    <row r="64" spans="1:12" ht="13.5">
      <c r="A64" s="276">
        <v>4</v>
      </c>
      <c r="B64" s="282" t="s">
        <v>263</v>
      </c>
      <c r="C64" s="227" t="s">
        <v>124</v>
      </c>
      <c r="D64" s="227"/>
      <c r="E64" s="228">
        <v>40</v>
      </c>
      <c r="F64" s="279"/>
      <c r="G64" s="229"/>
      <c r="H64" s="269"/>
      <c r="I64" s="269"/>
      <c r="J64" s="269"/>
      <c r="K64" s="269"/>
      <c r="L64" s="269"/>
    </row>
    <row r="65" spans="1:12" ht="13.5">
      <c r="A65" s="278"/>
      <c r="B65" s="177" t="s">
        <v>155</v>
      </c>
      <c r="C65" s="93" t="s">
        <v>0</v>
      </c>
      <c r="D65" s="202">
        <v>1</v>
      </c>
      <c r="E65" s="229">
        <f>E64*D65</f>
        <v>40</v>
      </c>
      <c r="F65" s="279"/>
      <c r="G65" s="230"/>
      <c r="H65" s="277"/>
      <c r="I65" s="277">
        <f>H65*E65</f>
        <v>0</v>
      </c>
      <c r="J65" s="280"/>
      <c r="K65" s="280"/>
      <c r="L65" s="277">
        <f>K65+I65+G65</f>
        <v>0</v>
      </c>
    </row>
    <row r="66" spans="1:12" ht="13.5">
      <c r="A66" s="278"/>
      <c r="B66" s="87" t="s">
        <v>286</v>
      </c>
      <c r="C66" s="231" t="s">
        <v>124</v>
      </c>
      <c r="D66" s="231">
        <v>0.937</v>
      </c>
      <c r="E66" s="229">
        <f>E64*D66</f>
        <v>37.480000000000004</v>
      </c>
      <c r="F66" s="229"/>
      <c r="G66" s="230">
        <f>F66*E66</f>
        <v>0</v>
      </c>
      <c r="H66" s="277"/>
      <c r="I66" s="277"/>
      <c r="J66" s="280"/>
      <c r="K66" s="280"/>
      <c r="L66" s="277">
        <f>K66+I66+G66</f>
        <v>0</v>
      </c>
    </row>
    <row r="67" spans="1:12" ht="27">
      <c r="A67" s="238">
        <v>6</v>
      </c>
      <c r="B67" s="272" t="s">
        <v>287</v>
      </c>
      <c r="C67" s="104" t="s">
        <v>124</v>
      </c>
      <c r="D67" s="104"/>
      <c r="E67" s="125">
        <v>48</v>
      </c>
      <c r="F67" s="229"/>
      <c r="G67" s="230"/>
      <c r="H67" s="229"/>
      <c r="I67" s="229"/>
      <c r="J67" s="230"/>
      <c r="K67" s="230"/>
      <c r="L67" s="229"/>
    </row>
    <row r="68" spans="1:12" ht="13.5">
      <c r="A68" s="278"/>
      <c r="B68" s="177" t="s">
        <v>155</v>
      </c>
      <c r="C68" s="93" t="s">
        <v>0</v>
      </c>
      <c r="D68" s="231">
        <v>1</v>
      </c>
      <c r="E68" s="229">
        <f>E67*D68</f>
        <v>48</v>
      </c>
      <c r="F68" s="229"/>
      <c r="G68" s="230"/>
      <c r="H68" s="229"/>
      <c r="I68" s="229">
        <f>H68*E68</f>
        <v>0</v>
      </c>
      <c r="J68" s="230"/>
      <c r="K68" s="230"/>
      <c r="L68" s="230">
        <f>K68+I68+G68</f>
        <v>0</v>
      </c>
    </row>
    <row r="69" spans="1:12" ht="13.5">
      <c r="A69" s="278"/>
      <c r="B69" s="87" t="s">
        <v>526</v>
      </c>
      <c r="C69" s="231" t="s">
        <v>124</v>
      </c>
      <c r="D69" s="202">
        <v>1</v>
      </c>
      <c r="E69" s="229">
        <f>E67*D69</f>
        <v>48</v>
      </c>
      <c r="F69" s="229"/>
      <c r="G69" s="230">
        <f>F69*E69</f>
        <v>0</v>
      </c>
      <c r="H69" s="229"/>
      <c r="I69" s="229"/>
      <c r="J69" s="230"/>
      <c r="K69" s="230"/>
      <c r="L69" s="230">
        <f>K69+I69+G69</f>
        <v>0</v>
      </c>
    </row>
    <row r="70" spans="1:12" ht="13.5">
      <c r="A70" s="130">
        <v>7</v>
      </c>
      <c r="B70" s="95" t="s">
        <v>288</v>
      </c>
      <c r="C70" s="150" t="s">
        <v>144</v>
      </c>
      <c r="D70" s="138"/>
      <c r="E70" s="125">
        <v>3</v>
      </c>
      <c r="F70" s="92"/>
      <c r="G70" s="92"/>
      <c r="H70" s="92"/>
      <c r="I70" s="92"/>
      <c r="J70" s="92"/>
      <c r="K70" s="92"/>
      <c r="L70" s="92"/>
    </row>
    <row r="71" spans="1:12" ht="13.5">
      <c r="A71" s="275"/>
      <c r="B71" s="339" t="s">
        <v>155</v>
      </c>
      <c r="C71" s="115" t="s">
        <v>0</v>
      </c>
      <c r="D71" s="73">
        <v>1</v>
      </c>
      <c r="E71" s="85">
        <f>E70*D71</f>
        <v>3</v>
      </c>
      <c r="F71" s="85"/>
      <c r="G71" s="85"/>
      <c r="H71" s="85"/>
      <c r="I71" s="85">
        <f>H71*E71</f>
        <v>0</v>
      </c>
      <c r="J71" s="85"/>
      <c r="K71" s="85"/>
      <c r="L71" s="85">
        <f>K71+I71+G71</f>
        <v>0</v>
      </c>
    </row>
    <row r="72" spans="1:12" ht="14.25" customHeight="1">
      <c r="A72" s="275"/>
      <c r="B72" s="339" t="s">
        <v>188</v>
      </c>
      <c r="C72" s="115" t="s">
        <v>0</v>
      </c>
      <c r="D72" s="73" t="s">
        <v>181</v>
      </c>
      <c r="E72" s="85">
        <v>1</v>
      </c>
      <c r="F72" s="85"/>
      <c r="G72" s="85"/>
      <c r="H72" s="85"/>
      <c r="I72" s="85"/>
      <c r="J72" s="85"/>
      <c r="K72" s="85">
        <f>J72*E72</f>
        <v>0</v>
      </c>
      <c r="L72" s="85">
        <f>K72+I72+G72</f>
        <v>0</v>
      </c>
    </row>
    <row r="73" spans="1:12" ht="14.25" customHeight="1">
      <c r="A73" s="275"/>
      <c r="B73" s="240" t="s">
        <v>179</v>
      </c>
      <c r="C73" s="90" t="s">
        <v>144</v>
      </c>
      <c r="D73" s="91">
        <v>1</v>
      </c>
      <c r="E73" s="92">
        <f>E70*D73</f>
        <v>3</v>
      </c>
      <c r="F73" s="92"/>
      <c r="G73" s="92">
        <f>F73*E73</f>
        <v>0</v>
      </c>
      <c r="H73" s="92"/>
      <c r="I73" s="92"/>
      <c r="J73" s="92"/>
      <c r="K73" s="92"/>
      <c r="L73" s="85">
        <f>K73+I73+G73</f>
        <v>0</v>
      </c>
    </row>
    <row r="74" spans="1:12" ht="14.25" customHeight="1">
      <c r="A74" s="275"/>
      <c r="B74" s="240" t="s">
        <v>289</v>
      </c>
      <c r="C74" s="90" t="s">
        <v>144</v>
      </c>
      <c r="D74" s="91">
        <v>1</v>
      </c>
      <c r="E74" s="92">
        <f>E70*D74</f>
        <v>3</v>
      </c>
      <c r="F74" s="92"/>
      <c r="G74" s="92">
        <f>F74*E74</f>
        <v>0</v>
      </c>
      <c r="H74" s="92"/>
      <c r="I74" s="92"/>
      <c r="J74" s="92"/>
      <c r="K74" s="92"/>
      <c r="L74" s="85">
        <f>K74+I74+G74</f>
        <v>0</v>
      </c>
    </row>
    <row r="75" spans="1:12" ht="14.25" customHeight="1">
      <c r="A75" s="275"/>
      <c r="B75" s="257" t="s">
        <v>180</v>
      </c>
      <c r="C75" s="84" t="s">
        <v>144</v>
      </c>
      <c r="D75" s="149">
        <v>1</v>
      </c>
      <c r="E75" s="123">
        <f>E70*D75</f>
        <v>3</v>
      </c>
      <c r="F75" s="123"/>
      <c r="G75" s="92">
        <f>F75*E75</f>
        <v>0</v>
      </c>
      <c r="H75" s="123"/>
      <c r="I75" s="123"/>
      <c r="J75" s="123"/>
      <c r="K75" s="123"/>
      <c r="L75" s="151">
        <f>K75+I75+G75</f>
        <v>0</v>
      </c>
    </row>
    <row r="76" spans="1:12" ht="14.25" customHeight="1">
      <c r="A76" s="343">
        <v>8</v>
      </c>
      <c r="B76" s="259" t="s">
        <v>301</v>
      </c>
      <c r="C76" s="221" t="s">
        <v>144</v>
      </c>
      <c r="D76" s="260"/>
      <c r="E76" s="223">
        <v>1</v>
      </c>
      <c r="F76" s="92"/>
      <c r="G76" s="92"/>
      <c r="H76" s="92"/>
      <c r="I76" s="92"/>
      <c r="J76" s="92"/>
      <c r="K76" s="92"/>
      <c r="L76" s="85"/>
    </row>
    <row r="77" spans="1:12" ht="14.25" customHeight="1">
      <c r="A77" s="275"/>
      <c r="B77" s="339" t="s">
        <v>155</v>
      </c>
      <c r="C77" s="115" t="s">
        <v>0</v>
      </c>
      <c r="D77" s="75">
        <v>1</v>
      </c>
      <c r="E77" s="85">
        <f>E76*D77</f>
        <v>1</v>
      </c>
      <c r="F77" s="85"/>
      <c r="G77" s="85"/>
      <c r="H77" s="85"/>
      <c r="I77" s="85">
        <f>H77*E77</f>
        <v>0</v>
      </c>
      <c r="J77" s="85"/>
      <c r="K77" s="85"/>
      <c r="L77" s="85">
        <f>K77+I77+G77</f>
        <v>0</v>
      </c>
    </row>
    <row r="78" spans="1:12" ht="14.25" customHeight="1">
      <c r="A78" s="275"/>
      <c r="B78" s="303" t="s">
        <v>302</v>
      </c>
      <c r="C78" s="304" t="s">
        <v>229</v>
      </c>
      <c r="D78" s="305">
        <v>1</v>
      </c>
      <c r="E78" s="305">
        <f>E76*D78</f>
        <v>1</v>
      </c>
      <c r="F78" s="304"/>
      <c r="G78" s="305">
        <f>F78*E78</f>
        <v>0</v>
      </c>
      <c r="H78" s="304"/>
      <c r="I78" s="304"/>
      <c r="J78" s="304"/>
      <c r="K78" s="304"/>
      <c r="L78" s="305">
        <f>G78</f>
        <v>0</v>
      </c>
    </row>
    <row r="79" spans="1:12" ht="14.25" customHeight="1">
      <c r="A79" s="275"/>
      <c r="B79" s="303" t="s">
        <v>303</v>
      </c>
      <c r="C79" s="304" t="s">
        <v>229</v>
      </c>
      <c r="D79" s="305">
        <v>3</v>
      </c>
      <c r="E79" s="305">
        <f>E76*D79</f>
        <v>3</v>
      </c>
      <c r="F79" s="304"/>
      <c r="G79" s="305">
        <f aca="true" t="shared" si="2" ref="G79:G88">F79*E79</f>
        <v>0</v>
      </c>
      <c r="H79" s="304"/>
      <c r="I79" s="304"/>
      <c r="J79" s="304"/>
      <c r="K79" s="304"/>
      <c r="L79" s="305">
        <f aca="true" t="shared" si="3" ref="L79:L88">G79</f>
        <v>0</v>
      </c>
    </row>
    <row r="80" spans="1:12" ht="14.25" customHeight="1">
      <c r="A80" s="275"/>
      <c r="B80" s="303" t="s">
        <v>304</v>
      </c>
      <c r="C80" s="304" t="s">
        <v>229</v>
      </c>
      <c r="D80" s="305">
        <v>1</v>
      </c>
      <c r="E80" s="305">
        <f>E76*D80</f>
        <v>1</v>
      </c>
      <c r="F80" s="304"/>
      <c r="G80" s="305">
        <f t="shared" si="2"/>
        <v>0</v>
      </c>
      <c r="H80" s="304"/>
      <c r="I80" s="304"/>
      <c r="J80" s="304"/>
      <c r="K80" s="304"/>
      <c r="L80" s="305">
        <f t="shared" si="3"/>
        <v>0</v>
      </c>
    </row>
    <row r="81" spans="1:12" ht="14.25" customHeight="1">
      <c r="A81" s="275"/>
      <c r="B81" s="303" t="s">
        <v>305</v>
      </c>
      <c r="C81" s="304" t="s">
        <v>229</v>
      </c>
      <c r="D81" s="305">
        <v>1</v>
      </c>
      <c r="E81" s="305">
        <f>E76*D81</f>
        <v>1</v>
      </c>
      <c r="F81" s="304"/>
      <c r="G81" s="305">
        <f t="shared" si="2"/>
        <v>0</v>
      </c>
      <c r="H81" s="304"/>
      <c r="I81" s="304"/>
      <c r="J81" s="304"/>
      <c r="K81" s="304"/>
      <c r="L81" s="305">
        <f t="shared" si="3"/>
        <v>0</v>
      </c>
    </row>
    <row r="82" spans="1:12" ht="14.25" customHeight="1">
      <c r="A82" s="275"/>
      <c r="B82" s="303" t="s">
        <v>306</v>
      </c>
      <c r="C82" s="304" t="s">
        <v>229</v>
      </c>
      <c r="D82" s="305">
        <v>6</v>
      </c>
      <c r="E82" s="305">
        <f>E76*D82</f>
        <v>6</v>
      </c>
      <c r="F82" s="304"/>
      <c r="G82" s="305">
        <f t="shared" si="2"/>
        <v>0</v>
      </c>
      <c r="H82" s="304"/>
      <c r="I82" s="304"/>
      <c r="J82" s="304"/>
      <c r="K82" s="304"/>
      <c r="L82" s="305">
        <f t="shared" si="3"/>
        <v>0</v>
      </c>
    </row>
    <row r="83" spans="1:12" ht="14.25" customHeight="1">
      <c r="A83" s="275"/>
      <c r="B83" s="303" t="s">
        <v>307</v>
      </c>
      <c r="C83" s="304" t="s">
        <v>308</v>
      </c>
      <c r="D83" s="305">
        <v>0.6</v>
      </c>
      <c r="E83" s="305">
        <f>E76*D83</f>
        <v>0.6</v>
      </c>
      <c r="F83" s="304"/>
      <c r="G83" s="305">
        <f t="shared" si="2"/>
        <v>0</v>
      </c>
      <c r="H83" s="304"/>
      <c r="I83" s="304"/>
      <c r="J83" s="304"/>
      <c r="K83" s="304"/>
      <c r="L83" s="305">
        <f t="shared" si="3"/>
        <v>0</v>
      </c>
    </row>
    <row r="84" spans="1:12" ht="14.25" customHeight="1">
      <c r="A84" s="275"/>
      <c r="B84" s="303" t="s">
        <v>309</v>
      </c>
      <c r="C84" s="304" t="s">
        <v>308</v>
      </c>
      <c r="D84" s="305">
        <v>0.9</v>
      </c>
      <c r="E84" s="305">
        <f>E76*D84</f>
        <v>0.9</v>
      </c>
      <c r="F84" s="304"/>
      <c r="G84" s="305">
        <f t="shared" si="2"/>
        <v>0</v>
      </c>
      <c r="H84" s="304"/>
      <c r="I84" s="304"/>
      <c r="J84" s="304"/>
      <c r="K84" s="304"/>
      <c r="L84" s="305">
        <f t="shared" si="3"/>
        <v>0</v>
      </c>
    </row>
    <row r="85" spans="1:12" ht="14.25" customHeight="1">
      <c r="A85" s="275"/>
      <c r="B85" s="303" t="s">
        <v>310</v>
      </c>
      <c r="C85" s="304" t="s">
        <v>311</v>
      </c>
      <c r="D85" s="305">
        <v>0.039</v>
      </c>
      <c r="E85" s="305">
        <f>E76*D85</f>
        <v>0.039</v>
      </c>
      <c r="F85" s="304"/>
      <c r="G85" s="305">
        <f t="shared" si="2"/>
        <v>0</v>
      </c>
      <c r="H85" s="304"/>
      <c r="I85" s="304"/>
      <c r="J85" s="304"/>
      <c r="K85" s="304"/>
      <c r="L85" s="305">
        <f t="shared" si="3"/>
        <v>0</v>
      </c>
    </row>
    <row r="86" spans="1:12" ht="14.25" customHeight="1">
      <c r="A86" s="275"/>
      <c r="B86" s="303" t="s">
        <v>312</v>
      </c>
      <c r="C86" s="304" t="s">
        <v>171</v>
      </c>
      <c r="D86" s="305">
        <v>7.11</v>
      </c>
      <c r="E86" s="305">
        <f>E76*D86</f>
        <v>7.11</v>
      </c>
      <c r="F86" s="304"/>
      <c r="G86" s="305">
        <f t="shared" si="2"/>
        <v>0</v>
      </c>
      <c r="H86" s="304"/>
      <c r="I86" s="304"/>
      <c r="J86" s="304"/>
      <c r="K86" s="304"/>
      <c r="L86" s="305">
        <f t="shared" si="3"/>
        <v>0</v>
      </c>
    </row>
    <row r="87" spans="1:12" ht="14.25" customHeight="1">
      <c r="A87" s="275"/>
      <c r="B87" s="303" t="s">
        <v>313</v>
      </c>
      <c r="C87" s="304" t="s">
        <v>171</v>
      </c>
      <c r="D87" s="305">
        <v>10</v>
      </c>
      <c r="E87" s="305">
        <f>E76*D87</f>
        <v>10</v>
      </c>
      <c r="F87" s="304"/>
      <c r="G87" s="305">
        <f t="shared" si="2"/>
        <v>0</v>
      </c>
      <c r="H87" s="304"/>
      <c r="I87" s="304"/>
      <c r="J87" s="304"/>
      <c r="K87" s="304"/>
      <c r="L87" s="305">
        <f t="shared" si="3"/>
        <v>0</v>
      </c>
    </row>
    <row r="88" spans="1:12" ht="14.25" customHeight="1">
      <c r="A88" s="275"/>
      <c r="B88" s="307" t="s">
        <v>123</v>
      </c>
      <c r="C88" s="306" t="s">
        <v>0</v>
      </c>
      <c r="D88" s="308">
        <v>1.66</v>
      </c>
      <c r="E88" s="308">
        <f>E76*D88</f>
        <v>1.66</v>
      </c>
      <c r="F88" s="306"/>
      <c r="G88" s="308">
        <f t="shared" si="2"/>
        <v>0</v>
      </c>
      <c r="H88" s="306"/>
      <c r="I88" s="306"/>
      <c r="J88" s="306"/>
      <c r="K88" s="306"/>
      <c r="L88" s="308">
        <f t="shared" si="3"/>
        <v>0</v>
      </c>
    </row>
    <row r="89" spans="1:12" ht="26.25" customHeight="1">
      <c r="A89" s="343">
        <v>9</v>
      </c>
      <c r="B89" s="345" t="s">
        <v>315</v>
      </c>
      <c r="C89" s="309" t="s">
        <v>144</v>
      </c>
      <c r="D89" s="310"/>
      <c r="E89" s="310">
        <v>1</v>
      </c>
      <c r="F89" s="231"/>
      <c r="G89" s="229"/>
      <c r="H89" s="231"/>
      <c r="I89" s="231"/>
      <c r="J89" s="231"/>
      <c r="K89" s="231"/>
      <c r="L89" s="229"/>
    </row>
    <row r="90" spans="1:12" ht="14.25" customHeight="1">
      <c r="A90" s="275"/>
      <c r="B90" s="339" t="s">
        <v>155</v>
      </c>
      <c r="C90" s="115" t="s">
        <v>0</v>
      </c>
      <c r="D90" s="75">
        <v>1</v>
      </c>
      <c r="E90" s="85">
        <f>E89*D90</f>
        <v>1</v>
      </c>
      <c r="F90" s="85"/>
      <c r="G90" s="85"/>
      <c r="H90" s="85"/>
      <c r="I90" s="85">
        <f>H90*E90</f>
        <v>0</v>
      </c>
      <c r="J90" s="85"/>
      <c r="K90" s="85"/>
      <c r="L90" s="85">
        <f>K90+I90+G90</f>
        <v>0</v>
      </c>
    </row>
    <row r="91" spans="1:12" ht="14.25" customHeight="1">
      <c r="A91" s="275"/>
      <c r="B91" s="307" t="s">
        <v>314</v>
      </c>
      <c r="C91" s="306" t="s">
        <v>0</v>
      </c>
      <c r="D91" s="308">
        <v>1</v>
      </c>
      <c r="E91" s="308">
        <f>E89*D91</f>
        <v>1</v>
      </c>
      <c r="F91" s="306"/>
      <c r="G91" s="308">
        <f>F91*E91</f>
        <v>0</v>
      </c>
      <c r="H91" s="306"/>
      <c r="I91" s="306"/>
      <c r="J91" s="306"/>
      <c r="K91" s="306"/>
      <c r="L91" s="308">
        <f>G91</f>
        <v>0</v>
      </c>
    </row>
    <row r="92" spans="1:12" ht="13.5">
      <c r="A92" s="335"/>
      <c r="B92" s="95" t="s">
        <v>5</v>
      </c>
      <c r="C92" s="90"/>
      <c r="D92" s="91"/>
      <c r="E92" s="92"/>
      <c r="F92" s="92"/>
      <c r="G92" s="92"/>
      <c r="H92" s="92"/>
      <c r="I92" s="92"/>
      <c r="J92" s="92"/>
      <c r="K92" s="92"/>
      <c r="L92" s="96">
        <f>SUM(L57:L91)</f>
        <v>0</v>
      </c>
    </row>
    <row r="93" spans="1:12" ht="13.5">
      <c r="A93" s="334"/>
      <c r="B93" s="100" t="s">
        <v>154</v>
      </c>
      <c r="C93" s="99"/>
      <c r="D93" s="60"/>
      <c r="E93" s="61"/>
      <c r="F93" s="62"/>
      <c r="G93" s="62">
        <f>SUM(G13:G92)</f>
        <v>0</v>
      </c>
      <c r="H93" s="62"/>
      <c r="I93" s="62"/>
      <c r="J93" s="62"/>
      <c r="K93" s="62"/>
      <c r="L93" s="57">
        <f>L92+L55</f>
        <v>0</v>
      </c>
    </row>
    <row r="94" spans="1:12" ht="13.5">
      <c r="A94" s="97"/>
      <c r="B94" s="98" t="s">
        <v>132</v>
      </c>
      <c r="C94" s="99">
        <v>0.05</v>
      </c>
      <c r="D94" s="60"/>
      <c r="E94" s="61"/>
      <c r="F94" s="62"/>
      <c r="G94" s="62"/>
      <c r="H94" s="62"/>
      <c r="I94" s="62"/>
      <c r="J94" s="62"/>
      <c r="K94" s="62"/>
      <c r="L94" s="58">
        <f>G93*C94</f>
        <v>0</v>
      </c>
    </row>
    <row r="95" spans="1:13" ht="13.5">
      <c r="A95" s="97"/>
      <c r="B95" s="100" t="s">
        <v>5</v>
      </c>
      <c r="C95" s="99"/>
      <c r="D95" s="60"/>
      <c r="E95" s="61"/>
      <c r="F95" s="62"/>
      <c r="G95" s="62"/>
      <c r="H95" s="62"/>
      <c r="I95" s="62"/>
      <c r="J95" s="62"/>
      <c r="K95" s="62"/>
      <c r="L95" s="58">
        <f>L94+L93</f>
        <v>0</v>
      </c>
      <c r="M95" s="110"/>
    </row>
    <row r="96" spans="1:12" ht="13.5">
      <c r="A96" s="65"/>
      <c r="B96" s="101" t="s">
        <v>133</v>
      </c>
      <c r="C96" s="64">
        <v>0.1</v>
      </c>
      <c r="D96" s="60"/>
      <c r="E96" s="61"/>
      <c r="F96" s="62"/>
      <c r="G96" s="62"/>
      <c r="H96" s="62"/>
      <c r="I96" s="62"/>
      <c r="J96" s="62"/>
      <c r="K96" s="62"/>
      <c r="L96" s="58">
        <f>L95*C96</f>
        <v>0</v>
      </c>
    </row>
    <row r="97" spans="1:13" ht="13.5">
      <c r="A97" s="65"/>
      <c r="B97" s="102" t="s">
        <v>122</v>
      </c>
      <c r="C97" s="64"/>
      <c r="D97" s="60"/>
      <c r="E97" s="61"/>
      <c r="F97" s="62"/>
      <c r="G97" s="62"/>
      <c r="H97" s="62"/>
      <c r="I97" s="62"/>
      <c r="J97" s="62"/>
      <c r="K97" s="62"/>
      <c r="L97" s="58">
        <f>L96+L95</f>
        <v>0</v>
      </c>
      <c r="M97" s="110"/>
    </row>
    <row r="98" spans="1:12" ht="13.5">
      <c r="A98" s="103"/>
      <c r="B98" s="98" t="s">
        <v>134</v>
      </c>
      <c r="C98" s="99">
        <v>0.08</v>
      </c>
      <c r="D98" s="104"/>
      <c r="E98" s="105"/>
      <c r="F98" s="98"/>
      <c r="G98" s="96"/>
      <c r="H98" s="96"/>
      <c r="I98" s="96"/>
      <c r="J98" s="106"/>
      <c r="K98" s="106"/>
      <c r="L98" s="92">
        <f>L97*C98</f>
        <v>0</v>
      </c>
    </row>
    <row r="99" spans="2:12" ht="13.5">
      <c r="B99" s="100" t="s">
        <v>5</v>
      </c>
      <c r="C99" s="99"/>
      <c r="D99" s="104"/>
      <c r="E99" s="105"/>
      <c r="F99" s="98"/>
      <c r="G99" s="96"/>
      <c r="H99" s="96"/>
      <c r="I99" s="96"/>
      <c r="J99" s="106"/>
      <c r="K99" s="106"/>
      <c r="L99" s="92">
        <f>L98+L97</f>
        <v>0</v>
      </c>
    </row>
    <row r="100" spans="2:12" ht="13.5">
      <c r="B100" s="98" t="s">
        <v>120</v>
      </c>
      <c r="C100" s="99">
        <v>0.05</v>
      </c>
      <c r="D100" s="104"/>
      <c r="E100" s="105"/>
      <c r="F100" s="98"/>
      <c r="G100" s="96"/>
      <c r="H100" s="96"/>
      <c r="I100" s="96"/>
      <c r="J100" s="106"/>
      <c r="K100" s="106"/>
      <c r="L100" s="92">
        <f>L99*C100</f>
        <v>0</v>
      </c>
    </row>
    <row r="101" spans="2:12" ht="13.5">
      <c r="B101" s="100" t="s">
        <v>5</v>
      </c>
      <c r="C101" s="99"/>
      <c r="D101" s="104"/>
      <c r="E101" s="105"/>
      <c r="F101" s="98"/>
      <c r="G101" s="96"/>
      <c r="H101" s="96"/>
      <c r="I101" s="96"/>
      <c r="J101" s="106"/>
      <c r="K101" s="106"/>
      <c r="L101" s="92">
        <f>L100+L99</f>
        <v>0</v>
      </c>
    </row>
    <row r="102" spans="2:12" ht="13.5">
      <c r="B102" s="98" t="s">
        <v>135</v>
      </c>
      <c r="C102" s="99">
        <v>0.18</v>
      </c>
      <c r="D102" s="104"/>
      <c r="E102" s="105"/>
      <c r="F102" s="98"/>
      <c r="G102" s="96"/>
      <c r="H102" s="96"/>
      <c r="I102" s="96"/>
      <c r="J102" s="106"/>
      <c r="K102" s="106"/>
      <c r="L102" s="92">
        <f>L101*C102</f>
        <v>0</v>
      </c>
    </row>
    <row r="103" spans="2:12" ht="13.5">
      <c r="B103" s="100" t="s">
        <v>154</v>
      </c>
      <c r="C103" s="107"/>
      <c r="D103" s="107"/>
      <c r="E103" s="107"/>
      <c r="F103" s="107"/>
      <c r="G103" s="108"/>
      <c r="H103" s="108"/>
      <c r="I103" s="108"/>
      <c r="J103" s="108"/>
      <c r="K103" s="108"/>
      <c r="L103" s="109">
        <f>L102+L101</f>
        <v>0</v>
      </c>
    </row>
    <row r="104" ht="13.5">
      <c r="L104" s="111"/>
    </row>
    <row r="105" ht="13.5">
      <c r="L105" s="110"/>
    </row>
    <row r="106" ht="13.5">
      <c r="L106" s="110"/>
    </row>
    <row r="111" ht="13.5">
      <c r="L111" s="110"/>
    </row>
  </sheetData>
  <sheetProtection/>
  <mergeCells count="8">
    <mergeCell ref="B56:E56"/>
    <mergeCell ref="L10:L11"/>
    <mergeCell ref="B13:E1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7">
      <selection activeCell="H8" sqref="H8"/>
    </sheetView>
  </sheetViews>
  <sheetFormatPr defaultColWidth="9.00390625" defaultRowHeight="12.75"/>
  <cols>
    <col min="1" max="1" width="9.125" style="67" customWidth="1"/>
    <col min="2" max="2" width="6.375" style="67" customWidth="1"/>
    <col min="3" max="3" width="54.00390625" style="67" customWidth="1"/>
    <col min="4" max="4" width="21.875" style="67" customWidth="1"/>
    <col min="5" max="16384" width="9.125" style="67" customWidth="1"/>
  </cols>
  <sheetData>
    <row r="2" spans="2:10" ht="16.5">
      <c r="B2" s="66" t="s">
        <v>367</v>
      </c>
      <c r="C2" s="66"/>
      <c r="D2" s="66"/>
      <c r="E2" s="340"/>
      <c r="F2" s="340"/>
      <c r="G2" s="340"/>
      <c r="H2" s="154"/>
      <c r="I2" s="68"/>
      <c r="J2" s="68"/>
    </row>
    <row r="3" spans="2:10" ht="16.5">
      <c r="B3" s="66" t="s">
        <v>368</v>
      </c>
      <c r="C3" s="66"/>
      <c r="D3" s="66"/>
      <c r="E3" s="340"/>
      <c r="F3" s="340"/>
      <c r="G3" s="340"/>
      <c r="H3" s="154"/>
      <c r="I3" s="68"/>
      <c r="J3" s="68"/>
    </row>
    <row r="6" spans="2:4" ht="30.75" customHeight="1">
      <c r="B6" s="232" t="s">
        <v>10</v>
      </c>
      <c r="C6" s="232" t="s">
        <v>192</v>
      </c>
      <c r="D6" s="232" t="s">
        <v>193</v>
      </c>
    </row>
    <row r="7" spans="2:4" ht="30.75" customHeight="1">
      <c r="B7" s="234">
        <v>1</v>
      </c>
      <c r="C7" s="233" t="s">
        <v>145</v>
      </c>
      <c r="D7" s="50">
        <f>'რ.ბ და ლით.კონსტრუქციები'!L142</f>
        <v>0</v>
      </c>
    </row>
    <row r="8" spans="2:4" ht="30.75" customHeight="1">
      <c r="B8" s="234">
        <v>2</v>
      </c>
      <c r="C8" s="233" t="s">
        <v>221</v>
      </c>
      <c r="D8" s="50">
        <f>'სარკოგაფის რ.ბ'!L103</f>
        <v>0</v>
      </c>
    </row>
    <row r="9" spans="2:4" ht="30.75" customHeight="1">
      <c r="B9" s="234">
        <v>3</v>
      </c>
      <c r="C9" s="233" t="s">
        <v>222</v>
      </c>
      <c r="D9" s="50">
        <f>სახურავი!L53</f>
        <v>0</v>
      </c>
    </row>
    <row r="10" spans="2:4" ht="30.75" customHeight="1">
      <c r="B10" s="234">
        <v>4</v>
      </c>
      <c r="C10" s="233" t="s">
        <v>164</v>
      </c>
      <c r="D10" s="50">
        <f>'სამშენებლო-სარემონტო სამუშაოები'!L129</f>
        <v>0</v>
      </c>
    </row>
    <row r="11" spans="2:4" ht="30.75" customHeight="1">
      <c r="B11" s="234">
        <v>5</v>
      </c>
      <c r="C11" s="233" t="s">
        <v>194</v>
      </c>
      <c r="D11" s="50">
        <f>'ეზოს კეთილმოწყობა'!L191</f>
        <v>0</v>
      </c>
    </row>
    <row r="12" spans="2:4" ht="30.75" customHeight="1">
      <c r="B12" s="234">
        <v>6</v>
      </c>
      <c r="C12" s="233" t="s">
        <v>195</v>
      </c>
      <c r="D12" s="50">
        <f>'ელ.სამონტაჟო'!L85</f>
        <v>0</v>
      </c>
    </row>
    <row r="13" spans="2:4" ht="30.75" customHeight="1">
      <c r="B13" s="234">
        <v>7</v>
      </c>
      <c r="C13" s="233" t="s">
        <v>345</v>
      </c>
      <c r="D13" s="50">
        <f>'გარე განათება'!L34</f>
        <v>0</v>
      </c>
    </row>
    <row r="14" spans="2:4" ht="30.75" customHeight="1">
      <c r="B14" s="234">
        <v>8</v>
      </c>
      <c r="C14" s="233" t="s">
        <v>196</v>
      </c>
      <c r="D14" s="50">
        <f>'წყალი,კანალიზაცია'!L103</f>
        <v>0</v>
      </c>
    </row>
    <row r="15" spans="2:4" ht="30.75" customHeight="1">
      <c r="B15" s="234"/>
      <c r="C15" s="232" t="s">
        <v>5</v>
      </c>
      <c r="D15" s="235">
        <f>SUM(D7:D14)</f>
        <v>0</v>
      </c>
    </row>
    <row r="18" ht="13.5">
      <c r="D18" s="110"/>
    </row>
    <row r="20" ht="13.5">
      <c r="D20" s="3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0"/>
  <sheetViews>
    <sheetView zoomScalePageLayoutView="0" workbookViewId="0" topLeftCell="A1">
      <selection activeCell="J13" sqref="J13:J135"/>
    </sheetView>
  </sheetViews>
  <sheetFormatPr defaultColWidth="8.75390625" defaultRowHeight="12.75"/>
  <cols>
    <col min="1" max="1" width="4.25390625" style="67" customWidth="1"/>
    <col min="2" max="2" width="43.375" style="67" customWidth="1"/>
    <col min="3" max="3" width="9.00390625" style="67" customWidth="1"/>
    <col min="4" max="4" width="7.25390625" style="67" customWidth="1"/>
    <col min="5" max="5" width="8.875" style="67" customWidth="1"/>
    <col min="6" max="6" width="7.375" style="67" customWidth="1"/>
    <col min="7" max="7" width="10.75390625" style="67" customWidth="1"/>
    <col min="8" max="8" width="7.625" style="67" customWidth="1"/>
    <col min="9" max="9" width="9.625" style="67" customWidth="1"/>
    <col min="10" max="10" width="7.875" style="67" customWidth="1"/>
    <col min="11" max="11" width="9.75390625" style="67" customWidth="1"/>
    <col min="12" max="12" width="13.00390625" style="67" customWidth="1"/>
    <col min="13" max="16384" width="8.75390625" style="67" customWidth="1"/>
  </cols>
  <sheetData>
    <row r="2" spans="2:12" ht="18" customHeight="1">
      <c r="B2" s="66" t="s">
        <v>367</v>
      </c>
      <c r="C2" s="66"/>
      <c r="D2" s="66"/>
      <c r="E2" s="340"/>
      <c r="F2" s="340"/>
      <c r="G2" s="340"/>
      <c r="H2" s="154"/>
      <c r="I2" s="68"/>
      <c r="J2" s="68"/>
      <c r="K2" s="68"/>
      <c r="L2" s="68"/>
    </row>
    <row r="3" spans="2:12" ht="16.5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6.5" customHeight="1">
      <c r="B4" s="154"/>
      <c r="C4" s="154"/>
      <c r="D4" s="154"/>
      <c r="E4" s="154"/>
      <c r="F4" s="154"/>
      <c r="G4" s="154"/>
      <c r="H4" s="154"/>
      <c r="I4" s="68"/>
      <c r="J4" s="68"/>
      <c r="K4" s="68"/>
      <c r="L4" s="68"/>
    </row>
    <row r="5" spans="2:12" ht="21" customHeight="1">
      <c r="B5" s="68"/>
      <c r="C5" s="66" t="s">
        <v>353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5.75" customHeight="1">
      <c r="B6" s="68"/>
      <c r="C6" s="68"/>
      <c r="D6" s="68"/>
      <c r="E6" s="68"/>
      <c r="F6" s="68"/>
      <c r="G6" s="68"/>
      <c r="H6" s="68"/>
      <c r="I6" s="68"/>
      <c r="J6" s="68"/>
      <c r="K6" s="70"/>
      <c r="L6" s="68"/>
    </row>
    <row r="7" spans="1:12" ht="13.5">
      <c r="A7" s="71"/>
      <c r="B7" s="68" t="s">
        <v>125</v>
      </c>
      <c r="C7" s="68"/>
      <c r="D7" s="71"/>
      <c r="E7" s="71"/>
      <c r="F7" s="71"/>
      <c r="G7" s="71"/>
      <c r="H7" s="71"/>
      <c r="I7" s="71"/>
      <c r="J7" s="71"/>
      <c r="K7" s="71"/>
      <c r="L7" s="71"/>
    </row>
    <row r="8" spans="1:12" ht="13.5">
      <c r="A8" s="71"/>
      <c r="B8" s="68"/>
      <c r="C8" s="68"/>
      <c r="D8" s="71"/>
      <c r="E8" s="71"/>
      <c r="F8" s="71"/>
      <c r="G8" s="71"/>
      <c r="H8" s="71"/>
      <c r="I8" s="71"/>
      <c r="J8" s="71"/>
      <c r="K8" s="71"/>
      <c r="L8" s="71"/>
    </row>
    <row r="9" spans="1:12" ht="42.75" customHeight="1">
      <c r="A9" s="555" t="s">
        <v>10</v>
      </c>
      <c r="B9" s="130"/>
      <c r="C9" s="72"/>
      <c r="D9" s="557" t="s">
        <v>2</v>
      </c>
      <c r="E9" s="558"/>
      <c r="F9" s="559" t="s">
        <v>3</v>
      </c>
      <c r="G9" s="560"/>
      <c r="H9" s="547" t="s">
        <v>4</v>
      </c>
      <c r="I9" s="548"/>
      <c r="J9" s="547" t="s">
        <v>126</v>
      </c>
      <c r="K9" s="548"/>
      <c r="L9" s="552" t="s">
        <v>157</v>
      </c>
    </row>
    <row r="10" spans="1:12" ht="72" customHeight="1">
      <c r="A10" s="556"/>
      <c r="B10" s="88" t="s">
        <v>11</v>
      </c>
      <c r="C10" s="89" t="s">
        <v>1</v>
      </c>
      <c r="D10" s="128" t="s">
        <v>127</v>
      </c>
      <c r="E10" s="73" t="s">
        <v>6</v>
      </c>
      <c r="F10" s="74" t="s">
        <v>7</v>
      </c>
      <c r="G10" s="75" t="s">
        <v>5</v>
      </c>
      <c r="H10" s="76" t="s">
        <v>7</v>
      </c>
      <c r="I10" s="75" t="s">
        <v>5</v>
      </c>
      <c r="J10" s="76" t="s">
        <v>7</v>
      </c>
      <c r="K10" s="75" t="s">
        <v>5</v>
      </c>
      <c r="L10" s="553"/>
    </row>
    <row r="11" spans="1:12" ht="13.5">
      <c r="A11" s="77" t="s">
        <v>8</v>
      </c>
      <c r="B11" s="127">
        <v>2</v>
      </c>
      <c r="C11" s="129">
        <v>3</v>
      </c>
      <c r="D11" s="328" t="s">
        <v>9</v>
      </c>
      <c r="E11" s="79">
        <v>5</v>
      </c>
      <c r="F11" s="78">
        <v>6</v>
      </c>
      <c r="G11" s="79">
        <v>7</v>
      </c>
      <c r="H11" s="78">
        <v>8</v>
      </c>
      <c r="I11" s="79">
        <v>9</v>
      </c>
      <c r="J11" s="79">
        <v>10</v>
      </c>
      <c r="K11" s="79">
        <v>11</v>
      </c>
      <c r="L11" s="77">
        <v>12</v>
      </c>
    </row>
    <row r="12" spans="1:12" ht="15.75">
      <c r="A12" s="357"/>
      <c r="B12" s="551" t="s">
        <v>384</v>
      </c>
      <c r="C12" s="546"/>
      <c r="D12" s="546"/>
      <c r="E12" s="546"/>
      <c r="F12" s="358"/>
      <c r="G12" s="173"/>
      <c r="H12" s="174"/>
      <c r="I12" s="173"/>
      <c r="J12" s="173"/>
      <c r="K12" s="173"/>
      <c r="L12" s="175"/>
    </row>
    <row r="13" spans="1:12" ht="27">
      <c r="A13" s="359">
        <v>1</v>
      </c>
      <c r="B13" s="261" t="s">
        <v>385</v>
      </c>
      <c r="C13" s="189" t="s">
        <v>229</v>
      </c>
      <c r="D13" s="191"/>
      <c r="E13" s="191">
        <v>36</v>
      </c>
      <c r="F13" s="58"/>
      <c r="G13" s="58"/>
      <c r="H13" s="58"/>
      <c r="I13" s="58"/>
      <c r="J13" s="58"/>
      <c r="K13" s="58"/>
      <c r="L13" s="58"/>
    </row>
    <row r="14" spans="1:12" ht="13.5">
      <c r="A14" s="360"/>
      <c r="B14" s="327" t="s">
        <v>219</v>
      </c>
      <c r="C14" s="361" t="s">
        <v>0</v>
      </c>
      <c r="D14" s="362">
        <v>1</v>
      </c>
      <c r="E14" s="363">
        <f>E13*D14</f>
        <v>36</v>
      </c>
      <c r="F14" s="363"/>
      <c r="G14" s="364"/>
      <c r="H14" s="363"/>
      <c r="I14" s="364">
        <f>H14*E14</f>
        <v>0</v>
      </c>
      <c r="J14" s="363"/>
      <c r="K14" s="363"/>
      <c r="L14" s="364">
        <f>K14+I14+G14</f>
        <v>0</v>
      </c>
    </row>
    <row r="15" spans="1:12" ht="13.5">
      <c r="A15" s="360"/>
      <c r="B15" s="176" t="s">
        <v>166</v>
      </c>
      <c r="C15" s="122" t="s">
        <v>137</v>
      </c>
      <c r="D15" s="365">
        <v>0.036</v>
      </c>
      <c r="E15" s="186">
        <f>E13*D15</f>
        <v>1.2959999999999998</v>
      </c>
      <c r="F15" s="58"/>
      <c r="G15" s="58">
        <f>F15*E15</f>
        <v>0</v>
      </c>
      <c r="H15" s="58"/>
      <c r="I15" s="58"/>
      <c r="J15" s="58"/>
      <c r="K15" s="58"/>
      <c r="L15" s="58">
        <f>G15</f>
        <v>0</v>
      </c>
    </row>
    <row r="16" spans="1:12" ht="27">
      <c r="A16" s="359">
        <v>2</v>
      </c>
      <c r="B16" s="261" t="s">
        <v>386</v>
      </c>
      <c r="C16" s="189" t="s">
        <v>121</v>
      </c>
      <c r="D16" s="191"/>
      <c r="E16" s="191">
        <v>157</v>
      </c>
      <c r="F16" s="58"/>
      <c r="G16" s="58"/>
      <c r="H16" s="58"/>
      <c r="I16" s="58"/>
      <c r="J16" s="58"/>
      <c r="K16" s="58"/>
      <c r="L16" s="58"/>
    </row>
    <row r="17" spans="1:12" ht="13.5">
      <c r="A17" s="360"/>
      <c r="B17" s="327" t="s">
        <v>219</v>
      </c>
      <c r="C17" s="361" t="s">
        <v>0</v>
      </c>
      <c r="D17" s="362">
        <v>1</v>
      </c>
      <c r="E17" s="363">
        <f>E16*D17</f>
        <v>157</v>
      </c>
      <c r="F17" s="363"/>
      <c r="G17" s="364"/>
      <c r="H17" s="363"/>
      <c r="I17" s="364">
        <f>H17*E17</f>
        <v>0</v>
      </c>
      <c r="J17" s="363"/>
      <c r="K17" s="363"/>
      <c r="L17" s="364">
        <f>K17+I17+G17</f>
        <v>0</v>
      </c>
    </row>
    <row r="18" spans="1:12" ht="13.5">
      <c r="A18" s="360"/>
      <c r="B18" s="176" t="s">
        <v>387</v>
      </c>
      <c r="C18" s="122" t="s">
        <v>124</v>
      </c>
      <c r="D18" s="186"/>
      <c r="E18" s="186">
        <v>72</v>
      </c>
      <c r="F18" s="58"/>
      <c r="G18" s="58">
        <f>F18*E18</f>
        <v>0</v>
      </c>
      <c r="H18" s="58"/>
      <c r="I18" s="58"/>
      <c r="J18" s="58"/>
      <c r="K18" s="58"/>
      <c r="L18" s="58">
        <f>G18</f>
        <v>0</v>
      </c>
    </row>
    <row r="19" spans="1:12" ht="13.5">
      <c r="A19" s="360"/>
      <c r="B19" s="176" t="s">
        <v>388</v>
      </c>
      <c r="C19" s="122" t="s">
        <v>124</v>
      </c>
      <c r="D19" s="186"/>
      <c r="E19" s="186">
        <v>260</v>
      </c>
      <c r="F19" s="58"/>
      <c r="G19" s="58">
        <f>F19*E19</f>
        <v>0</v>
      </c>
      <c r="H19" s="58"/>
      <c r="I19" s="58"/>
      <c r="J19" s="58"/>
      <c r="K19" s="58"/>
      <c r="L19" s="58">
        <f>G19</f>
        <v>0</v>
      </c>
    </row>
    <row r="20" spans="1:12" ht="13.5">
      <c r="A20" s="360"/>
      <c r="B20" s="176" t="s">
        <v>389</v>
      </c>
      <c r="C20" s="122" t="s">
        <v>121</v>
      </c>
      <c r="D20" s="186">
        <v>1.02</v>
      </c>
      <c r="E20" s="186">
        <f>E16*D20</f>
        <v>160.14000000000001</v>
      </c>
      <c r="F20" s="58"/>
      <c r="G20" s="58">
        <f>F20*E20</f>
        <v>0</v>
      </c>
      <c r="H20" s="58"/>
      <c r="I20" s="58"/>
      <c r="J20" s="58"/>
      <c r="K20" s="58"/>
      <c r="L20" s="58">
        <f>G20</f>
        <v>0</v>
      </c>
    </row>
    <row r="21" spans="1:12" ht="13.5">
      <c r="A21" s="360"/>
      <c r="B21" s="180" t="s">
        <v>123</v>
      </c>
      <c r="C21" s="122" t="s">
        <v>0</v>
      </c>
      <c r="D21" s="186">
        <v>0.2</v>
      </c>
      <c r="E21" s="186">
        <f>E16*D21</f>
        <v>31.400000000000002</v>
      </c>
      <c r="F21" s="58"/>
      <c r="G21" s="58">
        <f>F21*E21</f>
        <v>0</v>
      </c>
      <c r="H21" s="58"/>
      <c r="I21" s="58"/>
      <c r="J21" s="58"/>
      <c r="K21" s="58"/>
      <c r="L21" s="58">
        <f>G21</f>
        <v>0</v>
      </c>
    </row>
    <row r="22" spans="1:12" ht="13.5">
      <c r="A22" s="112"/>
      <c r="B22" s="170" t="s">
        <v>5</v>
      </c>
      <c r="C22" s="63"/>
      <c r="D22" s="63"/>
      <c r="E22" s="171"/>
      <c r="F22" s="172"/>
      <c r="G22" s="156"/>
      <c r="H22" s="171"/>
      <c r="I22" s="156"/>
      <c r="J22" s="171"/>
      <c r="K22" s="156"/>
      <c r="L22" s="156">
        <f>SUM(L14:L21)</f>
        <v>0</v>
      </c>
    </row>
    <row r="23" spans="1:12" ht="21.75" customHeight="1">
      <c r="A23" s="140"/>
      <c r="B23" s="554" t="s">
        <v>136</v>
      </c>
      <c r="C23" s="554"/>
      <c r="D23" s="554"/>
      <c r="E23" s="554"/>
      <c r="F23" s="80"/>
      <c r="G23" s="81"/>
      <c r="H23" s="82"/>
      <c r="I23" s="81"/>
      <c r="J23" s="81"/>
      <c r="K23" s="81"/>
      <c r="L23" s="83"/>
    </row>
    <row r="24" spans="1:12" ht="18" customHeight="1">
      <c r="A24" s="197">
        <v>1</v>
      </c>
      <c r="B24" s="141" t="s">
        <v>165</v>
      </c>
      <c r="C24" s="142" t="s">
        <v>121</v>
      </c>
      <c r="D24" s="143"/>
      <c r="E24" s="144">
        <v>485</v>
      </c>
      <c r="F24" s="78"/>
      <c r="G24" s="79"/>
      <c r="H24" s="78"/>
      <c r="I24" s="79"/>
      <c r="J24" s="79"/>
      <c r="K24" s="79"/>
      <c r="L24" s="77"/>
    </row>
    <row r="25" spans="1:12" ht="15.75" customHeight="1">
      <c r="A25" s="198"/>
      <c r="B25" s="145" t="s">
        <v>155</v>
      </c>
      <c r="C25" s="134" t="s">
        <v>0</v>
      </c>
      <c r="D25" s="135">
        <v>1</v>
      </c>
      <c r="E25" s="136">
        <f>E24*D25</f>
        <v>485</v>
      </c>
      <c r="F25" s="115"/>
      <c r="G25" s="58"/>
      <c r="H25" s="117"/>
      <c r="I25" s="58">
        <f>H25*E25</f>
        <v>0</v>
      </c>
      <c r="J25" s="118"/>
      <c r="K25" s="58"/>
      <c r="L25" s="58">
        <f>K25+I25+G25</f>
        <v>0</v>
      </c>
    </row>
    <row r="26" spans="1:12" ht="40.5">
      <c r="A26" s="153" t="s">
        <v>140</v>
      </c>
      <c r="B26" s="131" t="s">
        <v>284</v>
      </c>
      <c r="C26" s="124" t="s">
        <v>159</v>
      </c>
      <c r="D26" s="109"/>
      <c r="E26" s="132">
        <v>0.41</v>
      </c>
      <c r="F26" s="115"/>
      <c r="G26" s="58"/>
      <c r="H26" s="117"/>
      <c r="I26" s="58"/>
      <c r="J26" s="118"/>
      <c r="K26" s="58"/>
      <c r="L26" s="58"/>
    </row>
    <row r="27" spans="1:12" ht="13.5">
      <c r="A27" s="196"/>
      <c r="B27" s="86" t="s">
        <v>155</v>
      </c>
      <c r="C27" s="93" t="s">
        <v>0</v>
      </c>
      <c r="D27" s="113">
        <v>16.8</v>
      </c>
      <c r="E27" s="114">
        <f>E26*D27</f>
        <v>6.888</v>
      </c>
      <c r="F27" s="115"/>
      <c r="G27" s="58"/>
      <c r="H27" s="58"/>
      <c r="I27" s="58">
        <f>H27*E27</f>
        <v>0</v>
      </c>
      <c r="J27" s="118"/>
      <c r="K27" s="58"/>
      <c r="L27" s="58">
        <f>K27+I27+G27</f>
        <v>0</v>
      </c>
    </row>
    <row r="28" spans="1:12" ht="13.5">
      <c r="A28" s="196"/>
      <c r="B28" s="116" t="s">
        <v>158</v>
      </c>
      <c r="C28" s="93" t="s">
        <v>141</v>
      </c>
      <c r="D28" s="113">
        <v>37.6</v>
      </c>
      <c r="E28" s="114">
        <f>E26*D28</f>
        <v>15.416</v>
      </c>
      <c r="F28" s="115"/>
      <c r="G28" s="58"/>
      <c r="H28" s="117"/>
      <c r="I28" s="58"/>
      <c r="J28" s="118"/>
      <c r="K28" s="58">
        <f>J28*E28</f>
        <v>0</v>
      </c>
      <c r="L28" s="58">
        <f>K28+I28+G28</f>
        <v>0</v>
      </c>
    </row>
    <row r="29" spans="1:12" ht="27">
      <c r="A29" s="196"/>
      <c r="B29" s="133" t="s">
        <v>198</v>
      </c>
      <c r="C29" s="134" t="s">
        <v>139</v>
      </c>
      <c r="D29" s="135">
        <v>1750</v>
      </c>
      <c r="E29" s="136">
        <f>E26*D29</f>
        <v>717.5</v>
      </c>
      <c r="F29" s="115"/>
      <c r="G29" s="58"/>
      <c r="H29" s="117"/>
      <c r="I29" s="58"/>
      <c r="J29" s="58"/>
      <c r="K29" s="58">
        <f>J29*E29</f>
        <v>0</v>
      </c>
      <c r="L29" s="58">
        <f>K29+I29+G29</f>
        <v>0</v>
      </c>
    </row>
    <row r="30" spans="1:12" ht="40.5">
      <c r="A30" s="153" t="s">
        <v>128</v>
      </c>
      <c r="B30" s="157" t="s">
        <v>199</v>
      </c>
      <c r="C30" s="124" t="s">
        <v>159</v>
      </c>
      <c r="D30" s="109"/>
      <c r="E30" s="132">
        <v>0.15</v>
      </c>
      <c r="F30" s="115"/>
      <c r="G30" s="58"/>
      <c r="H30" s="117"/>
      <c r="I30" s="58"/>
      <c r="J30" s="118"/>
      <c r="K30" s="58"/>
      <c r="L30" s="58"/>
    </row>
    <row r="31" spans="1:12" ht="13.5">
      <c r="A31" s="196"/>
      <c r="B31" s="158" t="s">
        <v>155</v>
      </c>
      <c r="C31" s="93" t="s">
        <v>0</v>
      </c>
      <c r="D31" s="113">
        <v>13.7</v>
      </c>
      <c r="E31" s="114">
        <f>E30*D31</f>
        <v>2.0549999999999997</v>
      </c>
      <c r="F31" s="115"/>
      <c r="G31" s="58"/>
      <c r="H31" s="117"/>
      <c r="I31" s="58">
        <f>H31*E31</f>
        <v>0</v>
      </c>
      <c r="J31" s="118"/>
      <c r="K31" s="58"/>
      <c r="L31" s="58">
        <f>K31+I31+G31</f>
        <v>0</v>
      </c>
    </row>
    <row r="32" spans="1:12" ht="13.5">
      <c r="A32" s="196"/>
      <c r="B32" s="159" t="s">
        <v>158</v>
      </c>
      <c r="C32" s="93" t="s">
        <v>141</v>
      </c>
      <c r="D32" s="113">
        <v>30.8</v>
      </c>
      <c r="E32" s="136">
        <f>E30*D32</f>
        <v>4.62</v>
      </c>
      <c r="F32" s="115"/>
      <c r="G32" s="58"/>
      <c r="H32" s="117"/>
      <c r="I32" s="58"/>
      <c r="J32" s="118"/>
      <c r="K32" s="58">
        <f>J32*E32</f>
        <v>0</v>
      </c>
      <c r="L32" s="58">
        <f>K32+I32+G32</f>
        <v>0</v>
      </c>
    </row>
    <row r="33" spans="1:12" ht="27">
      <c r="A33" s="549" t="s">
        <v>9</v>
      </c>
      <c r="B33" s="160" t="s">
        <v>379</v>
      </c>
      <c r="C33" s="161" t="s">
        <v>143</v>
      </c>
      <c r="D33" s="59"/>
      <c r="E33" s="57">
        <v>0.85</v>
      </c>
      <c r="F33" s="162"/>
      <c r="G33" s="162"/>
      <c r="H33" s="162"/>
      <c r="I33" s="162"/>
      <c r="J33" s="162"/>
      <c r="K33" s="162"/>
      <c r="L33" s="162"/>
    </row>
    <row r="34" spans="1:12" ht="13.5">
      <c r="A34" s="550"/>
      <c r="B34" s="158" t="s">
        <v>155</v>
      </c>
      <c r="C34" s="115" t="s">
        <v>0</v>
      </c>
      <c r="D34" s="58">
        <v>100</v>
      </c>
      <c r="E34" s="58">
        <f>E33*D34</f>
        <v>85</v>
      </c>
      <c r="F34" s="58"/>
      <c r="G34" s="58"/>
      <c r="H34" s="58"/>
      <c r="I34" s="58">
        <f>H34*E34</f>
        <v>0</v>
      </c>
      <c r="J34" s="58"/>
      <c r="K34" s="58"/>
      <c r="L34" s="58">
        <f>I34+G34</f>
        <v>0</v>
      </c>
    </row>
    <row r="35" spans="1:12" ht="13.5">
      <c r="A35" s="196"/>
      <c r="B35" s="200" t="s">
        <v>383</v>
      </c>
      <c r="C35" s="115" t="s">
        <v>141</v>
      </c>
      <c r="D35" s="58">
        <v>8.4</v>
      </c>
      <c r="E35" s="58">
        <f>E33*D35</f>
        <v>7.14</v>
      </c>
      <c r="F35" s="58"/>
      <c r="G35" s="58"/>
      <c r="H35" s="58"/>
      <c r="I35" s="58"/>
      <c r="J35" s="152"/>
      <c r="K35" s="58">
        <f>J35*E35</f>
        <v>0</v>
      </c>
      <c r="L35" s="58">
        <f>K35+I35+G35</f>
        <v>0</v>
      </c>
    </row>
    <row r="36" spans="1:12" ht="14.25" customHeight="1">
      <c r="A36" s="193"/>
      <c r="B36" s="165" t="s">
        <v>186</v>
      </c>
      <c r="C36" s="134" t="s">
        <v>137</v>
      </c>
      <c r="D36" s="166">
        <v>122</v>
      </c>
      <c r="E36" s="166">
        <f>E33*D36</f>
        <v>103.7</v>
      </c>
      <c r="F36" s="166"/>
      <c r="G36" s="166">
        <f>F36*E36</f>
        <v>0</v>
      </c>
      <c r="H36" s="166"/>
      <c r="I36" s="166"/>
      <c r="J36" s="166"/>
      <c r="K36" s="166"/>
      <c r="L36" s="58">
        <f>K36+I36+G36</f>
        <v>0</v>
      </c>
    </row>
    <row r="37" spans="1:12" ht="17.25" customHeight="1">
      <c r="A37" s="122">
        <v>5</v>
      </c>
      <c r="B37" s="167" t="s">
        <v>375</v>
      </c>
      <c r="C37" s="124" t="s">
        <v>137</v>
      </c>
      <c r="D37" s="168"/>
      <c r="E37" s="57">
        <v>150</v>
      </c>
      <c r="F37" s="162"/>
      <c r="G37" s="162"/>
      <c r="H37" s="162"/>
      <c r="I37" s="162"/>
      <c r="J37" s="162"/>
      <c r="K37" s="162"/>
      <c r="L37" s="58"/>
    </row>
    <row r="38" spans="1:12" ht="14.25" customHeight="1">
      <c r="A38" s="193"/>
      <c r="B38" s="169" t="s">
        <v>158</v>
      </c>
      <c r="C38" s="93" t="s">
        <v>0</v>
      </c>
      <c r="D38" s="164">
        <v>1</v>
      </c>
      <c r="E38" s="162">
        <f>E37*D38</f>
        <v>150</v>
      </c>
      <c r="F38" s="162"/>
      <c r="G38" s="162"/>
      <c r="H38" s="162"/>
      <c r="I38" s="162"/>
      <c r="J38" s="162"/>
      <c r="K38" s="162">
        <f>J38*E38</f>
        <v>0</v>
      </c>
      <c r="L38" s="58">
        <f>K38</f>
        <v>0</v>
      </c>
    </row>
    <row r="39" spans="1:12" ht="13.5">
      <c r="A39" s="112"/>
      <c r="B39" s="170" t="s">
        <v>5</v>
      </c>
      <c r="C39" s="63"/>
      <c r="D39" s="63"/>
      <c r="E39" s="171"/>
      <c r="F39" s="172"/>
      <c r="G39" s="156"/>
      <c r="H39" s="171"/>
      <c r="I39" s="156"/>
      <c r="J39" s="171"/>
      <c r="K39" s="156"/>
      <c r="L39" s="156">
        <f>SUM(L25:L38)</f>
        <v>0</v>
      </c>
    </row>
    <row r="40" spans="1:12" ht="21" customHeight="1">
      <c r="A40" s="140"/>
      <c r="B40" s="546" t="s">
        <v>145</v>
      </c>
      <c r="C40" s="546"/>
      <c r="D40" s="546"/>
      <c r="E40" s="546"/>
      <c r="F40" s="173"/>
      <c r="G40" s="173"/>
      <c r="H40" s="174"/>
      <c r="I40" s="173"/>
      <c r="J40" s="173"/>
      <c r="K40" s="173"/>
      <c r="L40" s="175"/>
    </row>
    <row r="41" spans="1:12" ht="15" customHeight="1">
      <c r="A41" s="139"/>
      <c r="B41" s="543" t="s">
        <v>376</v>
      </c>
      <c r="C41" s="544"/>
      <c r="D41" s="544"/>
      <c r="E41" s="544"/>
      <c r="F41" s="173"/>
      <c r="G41" s="173"/>
      <c r="H41" s="174"/>
      <c r="I41" s="173"/>
      <c r="J41" s="173"/>
      <c r="K41" s="173"/>
      <c r="L41" s="175"/>
    </row>
    <row r="42" spans="1:12" ht="45" customHeight="1">
      <c r="A42" s="121">
        <v>1</v>
      </c>
      <c r="B42" s="181" t="s">
        <v>382</v>
      </c>
      <c r="C42" s="56" t="s">
        <v>137</v>
      </c>
      <c r="D42" s="115"/>
      <c r="E42" s="155">
        <v>135.81</v>
      </c>
      <c r="F42" s="58"/>
      <c r="G42" s="58"/>
      <c r="H42" s="58"/>
      <c r="I42" s="58"/>
      <c r="J42" s="58"/>
      <c r="K42" s="58"/>
      <c r="L42" s="57"/>
    </row>
    <row r="43" spans="1:12" ht="13.5">
      <c r="A43" s="178"/>
      <c r="B43" s="177" t="s">
        <v>155</v>
      </c>
      <c r="C43" s="115" t="s">
        <v>0</v>
      </c>
      <c r="D43" s="58">
        <v>1</v>
      </c>
      <c r="E43" s="58">
        <f>E42*D43</f>
        <v>135.81</v>
      </c>
      <c r="F43" s="58"/>
      <c r="G43" s="58"/>
      <c r="H43" s="58"/>
      <c r="I43" s="58">
        <f>H43*E43</f>
        <v>0</v>
      </c>
      <c r="J43" s="58"/>
      <c r="K43" s="58"/>
      <c r="L43" s="58">
        <f>I43+G43</f>
        <v>0</v>
      </c>
    </row>
    <row r="44" spans="1:12" ht="13.5">
      <c r="A44" s="178"/>
      <c r="B44" s="176" t="s">
        <v>153</v>
      </c>
      <c r="C44" s="115" t="s">
        <v>0</v>
      </c>
      <c r="D44" s="58">
        <v>1</v>
      </c>
      <c r="E44" s="58">
        <f>E42*D44</f>
        <v>135.81</v>
      </c>
      <c r="F44" s="58"/>
      <c r="G44" s="58"/>
      <c r="H44" s="58"/>
      <c r="I44" s="58"/>
      <c r="J44" s="58"/>
      <c r="K44" s="58">
        <f>J44*E44</f>
        <v>0</v>
      </c>
      <c r="L44" s="58">
        <f>K44+I44+G44</f>
        <v>0</v>
      </c>
    </row>
    <row r="45" spans="1:12" ht="13.5">
      <c r="A45" s="178"/>
      <c r="B45" s="176" t="s">
        <v>149</v>
      </c>
      <c r="C45" s="115" t="s">
        <v>137</v>
      </c>
      <c r="D45" s="58">
        <v>1.02</v>
      </c>
      <c r="E45" s="58">
        <f>E42*D45</f>
        <v>138.52620000000002</v>
      </c>
      <c r="F45" s="58"/>
      <c r="G45" s="58">
        <f aca="true" t="shared" si="0" ref="G45:G51">F45*E45</f>
        <v>0</v>
      </c>
      <c r="H45" s="58"/>
      <c r="I45" s="58"/>
      <c r="J45" s="58"/>
      <c r="K45" s="58"/>
      <c r="L45" s="58">
        <f aca="true" t="shared" si="1" ref="L45:L51">K45+I45+G45</f>
        <v>0</v>
      </c>
    </row>
    <row r="46" spans="1:12" ht="13.5">
      <c r="A46" s="178"/>
      <c r="B46" s="176" t="s">
        <v>147</v>
      </c>
      <c r="C46" s="164" t="s">
        <v>121</v>
      </c>
      <c r="D46" s="113">
        <v>2.64</v>
      </c>
      <c r="E46" s="162">
        <f>E42*D46</f>
        <v>358.5384</v>
      </c>
      <c r="F46" s="162"/>
      <c r="G46" s="58">
        <f t="shared" si="0"/>
        <v>0</v>
      </c>
      <c r="H46" s="162"/>
      <c r="I46" s="162"/>
      <c r="J46" s="162"/>
      <c r="K46" s="162"/>
      <c r="L46" s="162">
        <f t="shared" si="1"/>
        <v>0</v>
      </c>
    </row>
    <row r="47" spans="1:12" ht="13.5">
      <c r="A47" s="178"/>
      <c r="B47" s="176" t="s">
        <v>148</v>
      </c>
      <c r="C47" s="164" t="s">
        <v>137</v>
      </c>
      <c r="D47" s="113">
        <v>0.08</v>
      </c>
      <c r="E47" s="162">
        <f>E42*D47</f>
        <v>10.8648</v>
      </c>
      <c r="F47" s="162"/>
      <c r="G47" s="58">
        <f t="shared" si="0"/>
        <v>0</v>
      </c>
      <c r="H47" s="162"/>
      <c r="I47" s="162"/>
      <c r="J47" s="162"/>
      <c r="K47" s="162"/>
      <c r="L47" s="162">
        <f t="shared" si="1"/>
        <v>0</v>
      </c>
    </row>
    <row r="48" spans="1:12" ht="13.5">
      <c r="A48" s="178"/>
      <c r="B48" s="177" t="s">
        <v>201</v>
      </c>
      <c r="C48" s="164" t="s">
        <v>130</v>
      </c>
      <c r="D48" s="164" t="s">
        <v>131</v>
      </c>
      <c r="E48" s="162">
        <v>3.578</v>
      </c>
      <c r="F48" s="162"/>
      <c r="G48" s="162">
        <f t="shared" si="0"/>
        <v>0</v>
      </c>
      <c r="H48" s="162"/>
      <c r="I48" s="162"/>
      <c r="J48" s="162"/>
      <c r="K48" s="162"/>
      <c r="L48" s="162">
        <f t="shared" si="1"/>
        <v>0</v>
      </c>
    </row>
    <row r="49" spans="1:12" ht="13.5">
      <c r="A49" s="178"/>
      <c r="B49" s="177" t="s">
        <v>202</v>
      </c>
      <c r="C49" s="164" t="s">
        <v>130</v>
      </c>
      <c r="D49" s="164" t="s">
        <v>131</v>
      </c>
      <c r="E49" s="162">
        <v>1.99</v>
      </c>
      <c r="F49" s="162"/>
      <c r="G49" s="162">
        <f t="shared" si="0"/>
        <v>0</v>
      </c>
      <c r="H49" s="162"/>
      <c r="I49" s="162"/>
      <c r="J49" s="162"/>
      <c r="K49" s="162"/>
      <c r="L49" s="162">
        <f t="shared" si="1"/>
        <v>0</v>
      </c>
    </row>
    <row r="50" spans="1:12" ht="13.5">
      <c r="A50" s="178"/>
      <c r="B50" s="177" t="s">
        <v>203</v>
      </c>
      <c r="C50" s="164" t="s">
        <v>130</v>
      </c>
      <c r="D50" s="164" t="s">
        <v>131</v>
      </c>
      <c r="E50" s="162">
        <v>0.674</v>
      </c>
      <c r="F50" s="162"/>
      <c r="G50" s="162">
        <f t="shared" si="0"/>
        <v>0</v>
      </c>
      <c r="H50" s="162"/>
      <c r="I50" s="162"/>
      <c r="J50" s="162"/>
      <c r="K50" s="162"/>
      <c r="L50" s="162">
        <f t="shared" si="1"/>
        <v>0</v>
      </c>
    </row>
    <row r="51" spans="1:12" ht="13.5">
      <c r="A51" s="329"/>
      <c r="B51" s="176" t="s">
        <v>123</v>
      </c>
      <c r="C51" s="115" t="s">
        <v>0</v>
      </c>
      <c r="D51" s="58">
        <v>0.9</v>
      </c>
      <c r="E51" s="58">
        <f>E42*D51</f>
        <v>122.229</v>
      </c>
      <c r="F51" s="58"/>
      <c r="G51" s="58">
        <f t="shared" si="0"/>
        <v>0</v>
      </c>
      <c r="H51" s="58"/>
      <c r="I51" s="58"/>
      <c r="J51" s="58"/>
      <c r="K51" s="58"/>
      <c r="L51" s="58">
        <f t="shared" si="1"/>
        <v>0</v>
      </c>
    </row>
    <row r="52" spans="1:12" ht="15" customHeight="1">
      <c r="A52" s="330" t="s">
        <v>140</v>
      </c>
      <c r="B52" s="181" t="s">
        <v>218</v>
      </c>
      <c r="C52" s="56" t="s">
        <v>121</v>
      </c>
      <c r="D52" s="115"/>
      <c r="E52" s="57">
        <v>325</v>
      </c>
      <c r="F52" s="58"/>
      <c r="G52" s="58"/>
      <c r="H52" s="58"/>
      <c r="I52" s="58"/>
      <c r="J52" s="58"/>
      <c r="K52" s="58"/>
      <c r="L52" s="57"/>
    </row>
    <row r="53" spans="1:12" ht="13.5">
      <c r="A53" s="331"/>
      <c r="B53" s="246" t="s">
        <v>219</v>
      </c>
      <c r="C53" s="93" t="s">
        <v>0</v>
      </c>
      <c r="D53" s="90">
        <v>1</v>
      </c>
      <c r="E53" s="92">
        <f>E52*D53</f>
        <v>325</v>
      </c>
      <c r="F53" s="92"/>
      <c r="G53" s="92"/>
      <c r="H53" s="92"/>
      <c r="I53" s="92">
        <f>H53*E53</f>
        <v>0</v>
      </c>
      <c r="J53" s="92"/>
      <c r="K53" s="92"/>
      <c r="L53" s="92">
        <f>I53+G53</f>
        <v>0</v>
      </c>
    </row>
    <row r="54" spans="1:12" ht="13.5">
      <c r="A54" s="331"/>
      <c r="B54" s="240" t="s">
        <v>220</v>
      </c>
      <c r="C54" s="73" t="s">
        <v>217</v>
      </c>
      <c r="D54" s="75">
        <v>0.4</v>
      </c>
      <c r="E54" s="85">
        <f>E52*D54</f>
        <v>130</v>
      </c>
      <c r="F54" s="202"/>
      <c r="G54" s="85">
        <f>F54*E54</f>
        <v>0</v>
      </c>
      <c r="H54" s="85"/>
      <c r="I54" s="85"/>
      <c r="J54" s="85"/>
      <c r="K54" s="85"/>
      <c r="L54" s="85">
        <f>K54+I54+G54</f>
        <v>0</v>
      </c>
    </row>
    <row r="55" spans="1:12" ht="16.5" customHeight="1">
      <c r="A55" s="139"/>
      <c r="B55" s="543" t="s">
        <v>377</v>
      </c>
      <c r="C55" s="544"/>
      <c r="D55" s="544"/>
      <c r="E55" s="544"/>
      <c r="F55" s="173"/>
      <c r="G55" s="173"/>
      <c r="H55" s="174"/>
      <c r="I55" s="173"/>
      <c r="J55" s="173"/>
      <c r="K55" s="173"/>
      <c r="L55" s="175"/>
    </row>
    <row r="56" spans="1:12" ht="27">
      <c r="A56" s="121">
        <v>1</v>
      </c>
      <c r="B56" s="181" t="s">
        <v>182</v>
      </c>
      <c r="C56" s="56" t="s">
        <v>137</v>
      </c>
      <c r="D56" s="115"/>
      <c r="E56" s="57">
        <v>0.9</v>
      </c>
      <c r="F56" s="58"/>
      <c r="G56" s="58"/>
      <c r="H56" s="58"/>
      <c r="I56" s="58"/>
      <c r="J56" s="58"/>
      <c r="K56" s="58"/>
      <c r="L56" s="57"/>
    </row>
    <row r="57" spans="1:12" ht="13.5">
      <c r="A57" s="178"/>
      <c r="B57" s="177" t="s">
        <v>155</v>
      </c>
      <c r="C57" s="115" t="s">
        <v>0</v>
      </c>
      <c r="D57" s="113">
        <v>1</v>
      </c>
      <c r="E57" s="58">
        <f>E56*D57</f>
        <v>0.9</v>
      </c>
      <c r="F57" s="58"/>
      <c r="G57" s="58"/>
      <c r="H57" s="58"/>
      <c r="I57" s="58">
        <f>H57*E57</f>
        <v>0</v>
      </c>
      <c r="J57" s="58"/>
      <c r="K57" s="58"/>
      <c r="L57" s="58">
        <f>I57+G57</f>
        <v>0</v>
      </c>
    </row>
    <row r="58" spans="1:12" ht="13.5">
      <c r="A58" s="178"/>
      <c r="B58" s="176" t="s">
        <v>153</v>
      </c>
      <c r="C58" s="115" t="s">
        <v>0</v>
      </c>
      <c r="D58" s="58">
        <v>1</v>
      </c>
      <c r="E58" s="58">
        <f>E56*D58</f>
        <v>0.9</v>
      </c>
      <c r="F58" s="58"/>
      <c r="G58" s="58"/>
      <c r="H58" s="58"/>
      <c r="I58" s="58"/>
      <c r="J58" s="58"/>
      <c r="K58" s="58">
        <f>J58*E58</f>
        <v>0</v>
      </c>
      <c r="L58" s="58">
        <f>K58+I58+G58</f>
        <v>0</v>
      </c>
    </row>
    <row r="59" spans="1:12" ht="13.5">
      <c r="A59" s="178"/>
      <c r="B59" s="176" t="s">
        <v>183</v>
      </c>
      <c r="C59" s="115" t="s">
        <v>137</v>
      </c>
      <c r="D59" s="113">
        <v>1.02</v>
      </c>
      <c r="E59" s="58">
        <f>E56*D59</f>
        <v>0.918</v>
      </c>
      <c r="F59" s="58"/>
      <c r="G59" s="58">
        <f>F59*E59</f>
        <v>0</v>
      </c>
      <c r="H59" s="58"/>
      <c r="I59" s="58"/>
      <c r="J59" s="58"/>
      <c r="K59" s="58"/>
      <c r="L59" s="58">
        <f>K59+I59+G59</f>
        <v>0</v>
      </c>
    </row>
    <row r="60" spans="1:12" ht="13.5">
      <c r="A60" s="329"/>
      <c r="B60" s="176" t="s">
        <v>123</v>
      </c>
      <c r="C60" s="115" t="s">
        <v>0</v>
      </c>
      <c r="D60" s="113">
        <v>0.62</v>
      </c>
      <c r="E60" s="58">
        <f>E56*D60</f>
        <v>0.558</v>
      </c>
      <c r="F60" s="58"/>
      <c r="G60" s="58">
        <f>F60*E60</f>
        <v>0</v>
      </c>
      <c r="H60" s="117"/>
      <c r="I60" s="57"/>
      <c r="J60" s="58"/>
      <c r="K60" s="58"/>
      <c r="L60" s="58">
        <f>I60+G60</f>
        <v>0</v>
      </c>
    </row>
    <row r="61" spans="1:12" ht="40.5">
      <c r="A61" s="121">
        <v>2</v>
      </c>
      <c r="B61" s="181" t="s">
        <v>366</v>
      </c>
      <c r="C61" s="56" t="s">
        <v>137</v>
      </c>
      <c r="D61" s="115"/>
      <c r="E61" s="57">
        <v>6.4</v>
      </c>
      <c r="F61" s="58"/>
      <c r="G61" s="58"/>
      <c r="H61" s="58"/>
      <c r="I61" s="58"/>
      <c r="J61" s="58"/>
      <c r="K61" s="58"/>
      <c r="L61" s="57"/>
    </row>
    <row r="62" spans="1:12" ht="13.5">
      <c r="A62" s="178"/>
      <c r="B62" s="177" t="s">
        <v>155</v>
      </c>
      <c r="C62" s="115" t="s">
        <v>0</v>
      </c>
      <c r="D62" s="58">
        <v>1</v>
      </c>
      <c r="E62" s="58">
        <f>E61*D62</f>
        <v>6.4</v>
      </c>
      <c r="F62" s="58"/>
      <c r="G62" s="58"/>
      <c r="H62" s="58"/>
      <c r="I62" s="58">
        <f>H62*E62</f>
        <v>0</v>
      </c>
      <c r="J62" s="58"/>
      <c r="K62" s="58"/>
      <c r="L62" s="58">
        <f>I62+G62</f>
        <v>0</v>
      </c>
    </row>
    <row r="63" spans="1:12" ht="13.5">
      <c r="A63" s="178"/>
      <c r="B63" s="176" t="s">
        <v>153</v>
      </c>
      <c r="C63" s="115" t="s">
        <v>0</v>
      </c>
      <c r="D63" s="58">
        <v>1</v>
      </c>
      <c r="E63" s="58">
        <f>E61*D63</f>
        <v>6.4</v>
      </c>
      <c r="F63" s="58"/>
      <c r="G63" s="58"/>
      <c r="H63" s="58"/>
      <c r="I63" s="58"/>
      <c r="J63" s="58"/>
      <c r="K63" s="58">
        <f>J63*E63</f>
        <v>0</v>
      </c>
      <c r="L63" s="58">
        <f aca="true" t="shared" si="2" ref="L63:L70">K63+I63+G63</f>
        <v>0</v>
      </c>
    </row>
    <row r="64" spans="1:12" ht="13.5">
      <c r="A64" s="178"/>
      <c r="B64" s="176" t="s">
        <v>146</v>
      </c>
      <c r="C64" s="115" t="s">
        <v>137</v>
      </c>
      <c r="D64" s="58">
        <v>1.02</v>
      </c>
      <c r="E64" s="58">
        <f>E61*D64</f>
        <v>6.5280000000000005</v>
      </c>
      <c r="F64" s="58"/>
      <c r="G64" s="58">
        <f aca="true" t="shared" si="3" ref="G64:G70">F64*E64</f>
        <v>0</v>
      </c>
      <c r="H64" s="58"/>
      <c r="I64" s="58"/>
      <c r="J64" s="58"/>
      <c r="K64" s="58"/>
      <c r="L64" s="58">
        <f t="shared" si="2"/>
        <v>0</v>
      </c>
    </row>
    <row r="65" spans="1:12" ht="13.5">
      <c r="A65" s="178"/>
      <c r="B65" s="176" t="s">
        <v>147</v>
      </c>
      <c r="C65" s="164" t="s">
        <v>121</v>
      </c>
      <c r="D65" s="113">
        <v>0.74</v>
      </c>
      <c r="E65" s="162">
        <f>E61*D65</f>
        <v>4.736</v>
      </c>
      <c r="F65" s="162"/>
      <c r="G65" s="58">
        <f t="shared" si="3"/>
        <v>0</v>
      </c>
      <c r="H65" s="162"/>
      <c r="I65" s="162"/>
      <c r="J65" s="162"/>
      <c r="K65" s="162"/>
      <c r="L65" s="162">
        <f t="shared" si="2"/>
        <v>0</v>
      </c>
    </row>
    <row r="66" spans="1:12" ht="13.5">
      <c r="A66" s="178"/>
      <c r="B66" s="176" t="s">
        <v>148</v>
      </c>
      <c r="C66" s="164" t="s">
        <v>137</v>
      </c>
      <c r="D66" s="113">
        <v>0.02</v>
      </c>
      <c r="E66" s="162">
        <f>E61*D66</f>
        <v>0.128</v>
      </c>
      <c r="F66" s="162"/>
      <c r="G66" s="58">
        <f t="shared" si="3"/>
        <v>0</v>
      </c>
      <c r="H66" s="162"/>
      <c r="I66" s="162"/>
      <c r="J66" s="162"/>
      <c r="K66" s="162"/>
      <c r="L66" s="162">
        <f t="shared" si="2"/>
        <v>0</v>
      </c>
    </row>
    <row r="67" spans="1:12" ht="13.5">
      <c r="A67" s="178"/>
      <c r="B67" s="177" t="s">
        <v>201</v>
      </c>
      <c r="C67" s="164" t="s">
        <v>130</v>
      </c>
      <c r="D67" s="164" t="s">
        <v>131</v>
      </c>
      <c r="E67" s="162">
        <v>0.57</v>
      </c>
      <c r="F67" s="162"/>
      <c r="G67" s="162">
        <f t="shared" si="3"/>
        <v>0</v>
      </c>
      <c r="H67" s="162"/>
      <c r="I67" s="162"/>
      <c r="J67" s="162"/>
      <c r="K67" s="162"/>
      <c r="L67" s="162">
        <f t="shared" si="2"/>
        <v>0</v>
      </c>
    </row>
    <row r="68" spans="1:12" ht="13.5">
      <c r="A68" s="178"/>
      <c r="B68" s="177" t="s">
        <v>203</v>
      </c>
      <c r="C68" s="164" t="s">
        <v>130</v>
      </c>
      <c r="D68" s="164" t="s">
        <v>131</v>
      </c>
      <c r="E68" s="162">
        <v>0.062</v>
      </c>
      <c r="F68" s="162"/>
      <c r="G68" s="162">
        <f t="shared" si="3"/>
        <v>0</v>
      </c>
      <c r="H68" s="162"/>
      <c r="I68" s="162"/>
      <c r="J68" s="162"/>
      <c r="K68" s="162"/>
      <c r="L68" s="162">
        <f t="shared" si="2"/>
        <v>0</v>
      </c>
    </row>
    <row r="69" spans="1:12" ht="13.5">
      <c r="A69" s="178"/>
      <c r="B69" s="177" t="s">
        <v>204</v>
      </c>
      <c r="C69" s="164" t="s">
        <v>121</v>
      </c>
      <c r="D69" s="164" t="s">
        <v>131</v>
      </c>
      <c r="E69" s="162">
        <v>0.72</v>
      </c>
      <c r="F69" s="162"/>
      <c r="G69" s="162">
        <f t="shared" si="3"/>
        <v>0</v>
      </c>
      <c r="H69" s="162"/>
      <c r="I69" s="162"/>
      <c r="J69" s="162"/>
      <c r="K69" s="162"/>
      <c r="L69" s="162">
        <f t="shared" si="2"/>
        <v>0</v>
      </c>
    </row>
    <row r="70" spans="1:12" ht="13.5">
      <c r="A70" s="329"/>
      <c r="B70" s="176" t="s">
        <v>123</v>
      </c>
      <c r="C70" s="115" t="s">
        <v>0</v>
      </c>
      <c r="D70" s="58">
        <v>0.9</v>
      </c>
      <c r="E70" s="58">
        <f>E61*D70</f>
        <v>5.760000000000001</v>
      </c>
      <c r="F70" s="58"/>
      <c r="G70" s="58">
        <f t="shared" si="3"/>
        <v>0</v>
      </c>
      <c r="H70" s="58"/>
      <c r="I70" s="58"/>
      <c r="J70" s="58"/>
      <c r="K70" s="58"/>
      <c r="L70" s="58">
        <f t="shared" si="2"/>
        <v>0</v>
      </c>
    </row>
    <row r="71" spans="1:12" ht="13.5">
      <c r="A71" s="139"/>
      <c r="B71" s="543" t="s">
        <v>378</v>
      </c>
      <c r="C71" s="544"/>
      <c r="D71" s="544"/>
      <c r="E71" s="544"/>
      <c r="F71" s="173"/>
      <c r="G71" s="173"/>
      <c r="H71" s="174"/>
      <c r="I71" s="173"/>
      <c r="J71" s="173"/>
      <c r="K71" s="173"/>
      <c r="L71" s="175"/>
    </row>
    <row r="72" spans="1:12" ht="27">
      <c r="A72" s="121">
        <v>1</v>
      </c>
      <c r="B72" s="181" t="s">
        <v>182</v>
      </c>
      <c r="C72" s="56" t="s">
        <v>137</v>
      </c>
      <c r="D72" s="115"/>
      <c r="E72" s="57">
        <v>5.7</v>
      </c>
      <c r="F72" s="58"/>
      <c r="G72" s="58"/>
      <c r="H72" s="58"/>
      <c r="I72" s="58"/>
      <c r="J72" s="58"/>
      <c r="K72" s="58"/>
      <c r="L72" s="57"/>
    </row>
    <row r="73" spans="1:12" ht="13.5">
      <c r="A73" s="178"/>
      <c r="B73" s="177" t="s">
        <v>155</v>
      </c>
      <c r="C73" s="115" t="s">
        <v>0</v>
      </c>
      <c r="D73" s="113">
        <v>1</v>
      </c>
      <c r="E73" s="58">
        <f>E72*D73</f>
        <v>5.7</v>
      </c>
      <c r="F73" s="58"/>
      <c r="G73" s="58"/>
      <c r="H73" s="58"/>
      <c r="I73" s="58">
        <f>H73*E73</f>
        <v>0</v>
      </c>
      <c r="J73" s="58"/>
      <c r="K73" s="58"/>
      <c r="L73" s="58">
        <f>I73+G73</f>
        <v>0</v>
      </c>
    </row>
    <row r="74" spans="1:12" ht="13.5">
      <c r="A74" s="178"/>
      <c r="B74" s="176" t="s">
        <v>153</v>
      </c>
      <c r="C74" s="115" t="s">
        <v>0</v>
      </c>
      <c r="D74" s="58">
        <v>1</v>
      </c>
      <c r="E74" s="58">
        <f>E72*D74</f>
        <v>5.7</v>
      </c>
      <c r="F74" s="58"/>
      <c r="G74" s="58"/>
      <c r="H74" s="58"/>
      <c r="I74" s="58"/>
      <c r="J74" s="58"/>
      <c r="K74" s="58">
        <f>J74*E74</f>
        <v>0</v>
      </c>
      <c r="L74" s="58">
        <f>K74+I74+G74</f>
        <v>0</v>
      </c>
    </row>
    <row r="75" spans="1:12" ht="13.5">
      <c r="A75" s="178"/>
      <c r="B75" s="176" t="s">
        <v>183</v>
      </c>
      <c r="C75" s="115" t="s">
        <v>137</v>
      </c>
      <c r="D75" s="113">
        <v>1.02</v>
      </c>
      <c r="E75" s="58">
        <f>E72*D75</f>
        <v>5.814</v>
      </c>
      <c r="F75" s="58"/>
      <c r="G75" s="58">
        <f>F75*E75</f>
        <v>0</v>
      </c>
      <c r="H75" s="58"/>
      <c r="I75" s="58"/>
      <c r="J75" s="58"/>
      <c r="K75" s="58"/>
      <c r="L75" s="58">
        <f>K75+I75+G75</f>
        <v>0</v>
      </c>
    </row>
    <row r="76" spans="1:12" ht="13.5">
      <c r="A76" s="329"/>
      <c r="B76" s="176" t="s">
        <v>123</v>
      </c>
      <c r="C76" s="115" t="s">
        <v>0</v>
      </c>
      <c r="D76" s="113">
        <v>0.62</v>
      </c>
      <c r="E76" s="58">
        <f>E72*D76</f>
        <v>3.5340000000000003</v>
      </c>
      <c r="F76" s="58"/>
      <c r="G76" s="58">
        <f>F76*E76</f>
        <v>0</v>
      </c>
      <c r="H76" s="117"/>
      <c r="I76" s="57"/>
      <c r="J76" s="58"/>
      <c r="K76" s="58"/>
      <c r="L76" s="58">
        <f>I76+G76</f>
        <v>0</v>
      </c>
    </row>
    <row r="77" spans="1:12" ht="27">
      <c r="A77" s="121">
        <v>2</v>
      </c>
      <c r="B77" s="181" t="s">
        <v>200</v>
      </c>
      <c r="C77" s="56" t="s">
        <v>137</v>
      </c>
      <c r="D77" s="115"/>
      <c r="E77" s="57">
        <v>28.6</v>
      </c>
      <c r="F77" s="58"/>
      <c r="G77" s="58"/>
      <c r="H77" s="58"/>
      <c r="I77" s="58"/>
      <c r="J77" s="58"/>
      <c r="K77" s="58"/>
      <c r="L77" s="57"/>
    </row>
    <row r="78" spans="1:12" ht="13.5">
      <c r="A78" s="178"/>
      <c r="B78" s="177" t="s">
        <v>155</v>
      </c>
      <c r="C78" s="115" t="s">
        <v>0</v>
      </c>
      <c r="D78" s="58">
        <v>1</v>
      </c>
      <c r="E78" s="58">
        <f>E77*D78</f>
        <v>28.6</v>
      </c>
      <c r="F78" s="58"/>
      <c r="G78" s="58"/>
      <c r="H78" s="58"/>
      <c r="I78" s="58">
        <f>H78*E78</f>
        <v>0</v>
      </c>
      <c r="J78" s="58"/>
      <c r="K78" s="58"/>
      <c r="L78" s="58">
        <f>I78+G78</f>
        <v>0</v>
      </c>
    </row>
    <row r="79" spans="1:12" ht="13.5">
      <c r="A79" s="178"/>
      <c r="B79" s="176" t="s">
        <v>153</v>
      </c>
      <c r="C79" s="115" t="s">
        <v>0</v>
      </c>
      <c r="D79" s="58">
        <v>1</v>
      </c>
      <c r="E79" s="58">
        <f>E77*D79</f>
        <v>28.6</v>
      </c>
      <c r="F79" s="58"/>
      <c r="G79" s="58"/>
      <c r="H79" s="58"/>
      <c r="I79" s="58"/>
      <c r="J79" s="58"/>
      <c r="K79" s="58">
        <f>J79*E79</f>
        <v>0</v>
      </c>
      <c r="L79" s="58">
        <f aca="true" t="shared" si="4" ref="L79:L85">K79+I79+G79</f>
        <v>0</v>
      </c>
    </row>
    <row r="80" spans="1:12" ht="13.5">
      <c r="A80" s="178"/>
      <c r="B80" s="176" t="s">
        <v>146</v>
      </c>
      <c r="C80" s="115" t="s">
        <v>137</v>
      </c>
      <c r="D80" s="58">
        <v>1.02</v>
      </c>
      <c r="E80" s="58">
        <f>E77*D80</f>
        <v>29.172</v>
      </c>
      <c r="F80" s="58"/>
      <c r="G80" s="58">
        <f aca="true" t="shared" si="5" ref="G80:G85">F80*E80</f>
        <v>0</v>
      </c>
      <c r="H80" s="58"/>
      <c r="I80" s="58"/>
      <c r="J80" s="58"/>
      <c r="K80" s="58"/>
      <c r="L80" s="58">
        <f t="shared" si="4"/>
        <v>0</v>
      </c>
    </row>
    <row r="81" spans="1:12" ht="13.5">
      <c r="A81" s="178"/>
      <c r="B81" s="176" t="s">
        <v>147</v>
      </c>
      <c r="C81" s="164" t="s">
        <v>121</v>
      </c>
      <c r="D81" s="113">
        <v>0.7</v>
      </c>
      <c r="E81" s="162">
        <f>E77*D81</f>
        <v>20.02</v>
      </c>
      <c r="F81" s="162"/>
      <c r="G81" s="58">
        <f t="shared" si="5"/>
        <v>0</v>
      </c>
      <c r="H81" s="162"/>
      <c r="I81" s="162"/>
      <c r="J81" s="162"/>
      <c r="K81" s="162"/>
      <c r="L81" s="162">
        <f t="shared" si="4"/>
        <v>0</v>
      </c>
    </row>
    <row r="82" spans="1:12" ht="13.5">
      <c r="A82" s="178"/>
      <c r="B82" s="176" t="s">
        <v>148</v>
      </c>
      <c r="C82" s="164" t="s">
        <v>137</v>
      </c>
      <c r="D82" s="113">
        <v>0.02</v>
      </c>
      <c r="E82" s="162">
        <f>E77*D82</f>
        <v>0.5720000000000001</v>
      </c>
      <c r="F82" s="162"/>
      <c r="G82" s="58">
        <f t="shared" si="5"/>
        <v>0</v>
      </c>
      <c r="H82" s="162"/>
      <c r="I82" s="162"/>
      <c r="J82" s="162"/>
      <c r="K82" s="162"/>
      <c r="L82" s="162">
        <f t="shared" si="4"/>
        <v>0</v>
      </c>
    </row>
    <row r="83" spans="1:12" ht="13.5">
      <c r="A83" s="178"/>
      <c r="B83" s="177" t="s">
        <v>201</v>
      </c>
      <c r="C83" s="164" t="s">
        <v>130</v>
      </c>
      <c r="D83" s="164" t="s">
        <v>131</v>
      </c>
      <c r="E83" s="162">
        <v>3.45</v>
      </c>
      <c r="F83" s="162"/>
      <c r="G83" s="162">
        <f t="shared" si="5"/>
        <v>0</v>
      </c>
      <c r="H83" s="162"/>
      <c r="I83" s="162"/>
      <c r="J83" s="162"/>
      <c r="K83" s="162"/>
      <c r="L83" s="162">
        <f t="shared" si="4"/>
        <v>0</v>
      </c>
    </row>
    <row r="84" spans="1:12" ht="13.5">
      <c r="A84" s="178"/>
      <c r="B84" s="177" t="s">
        <v>203</v>
      </c>
      <c r="C84" s="164" t="s">
        <v>130</v>
      </c>
      <c r="D84" s="164" t="s">
        <v>131</v>
      </c>
      <c r="E84" s="162">
        <v>0.12</v>
      </c>
      <c r="F84" s="162"/>
      <c r="G84" s="162">
        <f t="shared" si="5"/>
        <v>0</v>
      </c>
      <c r="H84" s="162"/>
      <c r="I84" s="162"/>
      <c r="J84" s="162"/>
      <c r="K84" s="162"/>
      <c r="L84" s="162">
        <f t="shared" si="4"/>
        <v>0</v>
      </c>
    </row>
    <row r="85" spans="1:12" ht="13.5">
      <c r="A85" s="329"/>
      <c r="B85" s="176" t="s">
        <v>123</v>
      </c>
      <c r="C85" s="115" t="s">
        <v>0</v>
      </c>
      <c r="D85" s="58">
        <v>0.9</v>
      </c>
      <c r="E85" s="58">
        <f>E77*D85</f>
        <v>25.740000000000002</v>
      </c>
      <c r="F85" s="58"/>
      <c r="G85" s="58">
        <f t="shared" si="5"/>
        <v>0</v>
      </c>
      <c r="H85" s="58"/>
      <c r="I85" s="58"/>
      <c r="J85" s="58"/>
      <c r="K85" s="58"/>
      <c r="L85" s="58">
        <f t="shared" si="4"/>
        <v>0</v>
      </c>
    </row>
    <row r="86" spans="1:12" ht="27">
      <c r="A86" s="121">
        <v>3</v>
      </c>
      <c r="B86" s="261" t="s">
        <v>150</v>
      </c>
      <c r="C86" s="56" t="s">
        <v>137</v>
      </c>
      <c r="D86" s="115"/>
      <c r="E86" s="57">
        <v>5.12</v>
      </c>
      <c r="F86" s="58"/>
      <c r="G86" s="58"/>
      <c r="H86" s="58"/>
      <c r="I86" s="58"/>
      <c r="J86" s="58"/>
      <c r="K86" s="58"/>
      <c r="L86" s="57"/>
    </row>
    <row r="87" spans="1:12" ht="13.5">
      <c r="A87" s="178"/>
      <c r="B87" s="177" t="s">
        <v>156</v>
      </c>
      <c r="C87" s="115" t="s">
        <v>0</v>
      </c>
      <c r="D87" s="58">
        <v>1</v>
      </c>
      <c r="E87" s="58">
        <f>E86*D87</f>
        <v>5.12</v>
      </c>
      <c r="F87" s="58"/>
      <c r="G87" s="58"/>
      <c r="H87" s="58"/>
      <c r="I87" s="58">
        <f>H87*E87</f>
        <v>0</v>
      </c>
      <c r="J87" s="58"/>
      <c r="K87" s="58"/>
      <c r="L87" s="58">
        <f>I87+G87</f>
        <v>0</v>
      </c>
    </row>
    <row r="88" spans="1:12" ht="13.5">
      <c r="A88" s="178"/>
      <c r="B88" s="176" t="s">
        <v>153</v>
      </c>
      <c r="C88" s="115" t="s">
        <v>0</v>
      </c>
      <c r="D88" s="58">
        <v>1</v>
      </c>
      <c r="E88" s="58">
        <f>E86*D88</f>
        <v>5.12</v>
      </c>
      <c r="F88" s="58"/>
      <c r="G88" s="58"/>
      <c r="H88" s="58"/>
      <c r="I88" s="58"/>
      <c r="J88" s="58"/>
      <c r="K88" s="58">
        <f>J88*E88</f>
        <v>0</v>
      </c>
      <c r="L88" s="58">
        <f>K88+I88+G88</f>
        <v>0</v>
      </c>
    </row>
    <row r="89" spans="1:12" ht="13.5">
      <c r="A89" s="178"/>
      <c r="B89" s="179" t="s">
        <v>149</v>
      </c>
      <c r="C89" s="115" t="s">
        <v>137</v>
      </c>
      <c r="D89" s="58">
        <v>1.02</v>
      </c>
      <c r="E89" s="58">
        <f>E86*D89</f>
        <v>5.2224</v>
      </c>
      <c r="F89" s="58"/>
      <c r="G89" s="58">
        <f aca="true" t="shared" si="6" ref="G89:G94">F89*E89</f>
        <v>0</v>
      </c>
      <c r="H89" s="58"/>
      <c r="I89" s="58"/>
      <c r="J89" s="58"/>
      <c r="K89" s="58"/>
      <c r="L89" s="58">
        <f aca="true" t="shared" si="7" ref="L89:L94">K89+I89+G89</f>
        <v>0</v>
      </c>
    </row>
    <row r="90" spans="1:12" ht="13.5">
      <c r="A90" s="178"/>
      <c r="B90" s="179" t="s">
        <v>147</v>
      </c>
      <c r="C90" s="164" t="s">
        <v>121</v>
      </c>
      <c r="D90" s="113">
        <v>2.42</v>
      </c>
      <c r="E90" s="162">
        <f>E86*D90</f>
        <v>12.3904</v>
      </c>
      <c r="F90" s="162"/>
      <c r="G90" s="58">
        <f t="shared" si="6"/>
        <v>0</v>
      </c>
      <c r="H90" s="162"/>
      <c r="I90" s="162"/>
      <c r="J90" s="162"/>
      <c r="K90" s="162"/>
      <c r="L90" s="162">
        <f t="shared" si="7"/>
        <v>0</v>
      </c>
    </row>
    <row r="91" spans="1:12" ht="13.5">
      <c r="A91" s="178"/>
      <c r="B91" s="179" t="s">
        <v>148</v>
      </c>
      <c r="C91" s="164" t="s">
        <v>137</v>
      </c>
      <c r="D91" s="113">
        <v>0.08</v>
      </c>
      <c r="E91" s="162">
        <f>E86*D91</f>
        <v>0.4096</v>
      </c>
      <c r="F91" s="162"/>
      <c r="G91" s="58">
        <f t="shared" si="6"/>
        <v>0</v>
      </c>
      <c r="H91" s="162"/>
      <c r="I91" s="162"/>
      <c r="J91" s="162"/>
      <c r="K91" s="162"/>
      <c r="L91" s="162">
        <f t="shared" si="7"/>
        <v>0</v>
      </c>
    </row>
    <row r="92" spans="1:12" ht="13.5">
      <c r="A92" s="178"/>
      <c r="B92" s="177" t="s">
        <v>201</v>
      </c>
      <c r="C92" s="164" t="s">
        <v>130</v>
      </c>
      <c r="D92" s="164" t="s">
        <v>131</v>
      </c>
      <c r="E92" s="162">
        <v>0.34</v>
      </c>
      <c r="F92" s="162"/>
      <c r="G92" s="162">
        <f t="shared" si="6"/>
        <v>0</v>
      </c>
      <c r="H92" s="162"/>
      <c r="I92" s="162"/>
      <c r="J92" s="162"/>
      <c r="K92" s="162"/>
      <c r="L92" s="162">
        <f t="shared" si="7"/>
        <v>0</v>
      </c>
    </row>
    <row r="93" spans="1:12" ht="13.5">
      <c r="A93" s="178"/>
      <c r="B93" s="177" t="s">
        <v>203</v>
      </c>
      <c r="C93" s="164" t="s">
        <v>130</v>
      </c>
      <c r="D93" s="164" t="s">
        <v>131</v>
      </c>
      <c r="E93" s="162">
        <v>0.067</v>
      </c>
      <c r="F93" s="162"/>
      <c r="G93" s="162">
        <f t="shared" si="6"/>
        <v>0</v>
      </c>
      <c r="H93" s="162"/>
      <c r="I93" s="162"/>
      <c r="J93" s="162"/>
      <c r="K93" s="162"/>
      <c r="L93" s="162">
        <f t="shared" si="7"/>
        <v>0</v>
      </c>
    </row>
    <row r="94" spans="1:12" ht="13.5">
      <c r="A94" s="329"/>
      <c r="B94" s="176" t="s">
        <v>123</v>
      </c>
      <c r="C94" s="115" t="s">
        <v>0</v>
      </c>
      <c r="D94" s="58">
        <v>0.9</v>
      </c>
      <c r="E94" s="58">
        <f>E86*D94</f>
        <v>4.6080000000000005</v>
      </c>
      <c r="F94" s="58"/>
      <c r="G94" s="58">
        <f t="shared" si="6"/>
        <v>0</v>
      </c>
      <c r="H94" s="58"/>
      <c r="I94" s="58"/>
      <c r="J94" s="58"/>
      <c r="K94" s="58"/>
      <c r="L94" s="58">
        <f t="shared" si="7"/>
        <v>0</v>
      </c>
    </row>
    <row r="95" spans="1:12" ht="27">
      <c r="A95" s="121">
        <v>4</v>
      </c>
      <c r="B95" s="181" t="s">
        <v>151</v>
      </c>
      <c r="C95" s="56" t="s">
        <v>137</v>
      </c>
      <c r="D95" s="115"/>
      <c r="E95" s="57">
        <v>14.7</v>
      </c>
      <c r="F95" s="58"/>
      <c r="G95" s="58"/>
      <c r="H95" s="58"/>
      <c r="I95" s="58"/>
      <c r="J95" s="58"/>
      <c r="K95" s="58"/>
      <c r="L95" s="57"/>
    </row>
    <row r="96" spans="1:12" ht="13.5">
      <c r="A96" s="178"/>
      <c r="B96" s="177" t="s">
        <v>155</v>
      </c>
      <c r="C96" s="115" t="s">
        <v>0</v>
      </c>
      <c r="D96" s="58">
        <v>1</v>
      </c>
      <c r="E96" s="58">
        <f>E95*D96</f>
        <v>14.7</v>
      </c>
      <c r="F96" s="58"/>
      <c r="G96" s="58"/>
      <c r="H96" s="58"/>
      <c r="I96" s="58">
        <f>H96*E96</f>
        <v>0</v>
      </c>
      <c r="J96" s="58"/>
      <c r="K96" s="58"/>
      <c r="L96" s="58">
        <f>I96+G96</f>
        <v>0</v>
      </c>
    </row>
    <row r="97" spans="1:12" ht="13.5">
      <c r="A97" s="178"/>
      <c r="B97" s="176" t="s">
        <v>153</v>
      </c>
      <c r="C97" s="115" t="s">
        <v>0</v>
      </c>
      <c r="D97" s="58">
        <v>1</v>
      </c>
      <c r="E97" s="58">
        <f>E95*D97</f>
        <v>14.7</v>
      </c>
      <c r="F97" s="58"/>
      <c r="G97" s="58"/>
      <c r="H97" s="58"/>
      <c r="I97" s="58"/>
      <c r="J97" s="58"/>
      <c r="K97" s="58">
        <f>J97*E97</f>
        <v>0</v>
      </c>
      <c r="L97" s="58">
        <f>K97+I97+G97</f>
        <v>0</v>
      </c>
    </row>
    <row r="98" spans="1:12" ht="13.5">
      <c r="A98" s="178"/>
      <c r="B98" s="179" t="s">
        <v>149</v>
      </c>
      <c r="C98" s="115" t="s">
        <v>137</v>
      </c>
      <c r="D98" s="58">
        <v>1.02</v>
      </c>
      <c r="E98" s="58">
        <f>E95*D98</f>
        <v>14.994</v>
      </c>
      <c r="F98" s="58"/>
      <c r="G98" s="58">
        <f aca="true" t="shared" si="8" ref="G98:G103">F98*E98</f>
        <v>0</v>
      </c>
      <c r="H98" s="58"/>
      <c r="I98" s="58"/>
      <c r="J98" s="58"/>
      <c r="K98" s="58"/>
      <c r="L98" s="58">
        <f aca="true" t="shared" si="9" ref="L98:L103">K98+I98+G98</f>
        <v>0</v>
      </c>
    </row>
    <row r="99" spans="1:12" ht="13.5">
      <c r="A99" s="178"/>
      <c r="B99" s="179" t="s">
        <v>147</v>
      </c>
      <c r="C99" s="164" t="s">
        <v>121</v>
      </c>
      <c r="D99" s="113">
        <v>2.46</v>
      </c>
      <c r="E99" s="162">
        <f>E95*D99</f>
        <v>36.162</v>
      </c>
      <c r="F99" s="162"/>
      <c r="G99" s="58">
        <f t="shared" si="8"/>
        <v>0</v>
      </c>
      <c r="H99" s="162"/>
      <c r="I99" s="162"/>
      <c r="J99" s="162"/>
      <c r="K99" s="162"/>
      <c r="L99" s="162">
        <f t="shared" si="9"/>
        <v>0</v>
      </c>
    </row>
    <row r="100" spans="1:12" ht="13.5">
      <c r="A100" s="178"/>
      <c r="B100" s="179" t="s">
        <v>148</v>
      </c>
      <c r="C100" s="164" t="s">
        <v>137</v>
      </c>
      <c r="D100" s="113">
        <v>0.08</v>
      </c>
      <c r="E100" s="162">
        <f>E95*D100</f>
        <v>1.176</v>
      </c>
      <c r="F100" s="162"/>
      <c r="G100" s="58">
        <f t="shared" si="8"/>
        <v>0</v>
      </c>
      <c r="H100" s="162"/>
      <c r="I100" s="162"/>
      <c r="J100" s="162"/>
      <c r="K100" s="162"/>
      <c r="L100" s="162">
        <f t="shared" si="9"/>
        <v>0</v>
      </c>
    </row>
    <row r="101" spans="1:12" ht="13.5">
      <c r="A101" s="178"/>
      <c r="B101" s="177" t="s">
        <v>201</v>
      </c>
      <c r="C101" s="164" t="s">
        <v>130</v>
      </c>
      <c r="D101" s="164" t="s">
        <v>131</v>
      </c>
      <c r="E101" s="162">
        <v>1.59</v>
      </c>
      <c r="F101" s="162"/>
      <c r="G101" s="162">
        <f t="shared" si="8"/>
        <v>0</v>
      </c>
      <c r="H101" s="162"/>
      <c r="I101" s="162"/>
      <c r="J101" s="162"/>
      <c r="K101" s="162"/>
      <c r="L101" s="162">
        <f t="shared" si="9"/>
        <v>0</v>
      </c>
    </row>
    <row r="102" spans="1:12" ht="13.5">
      <c r="A102" s="178"/>
      <c r="B102" s="177" t="s">
        <v>203</v>
      </c>
      <c r="C102" s="164" t="s">
        <v>130</v>
      </c>
      <c r="D102" s="164" t="s">
        <v>131</v>
      </c>
      <c r="E102" s="162">
        <v>0.54</v>
      </c>
      <c r="F102" s="162"/>
      <c r="G102" s="162">
        <f t="shared" si="8"/>
        <v>0</v>
      </c>
      <c r="H102" s="162"/>
      <c r="I102" s="162"/>
      <c r="J102" s="162"/>
      <c r="K102" s="162"/>
      <c r="L102" s="162">
        <f t="shared" si="9"/>
        <v>0</v>
      </c>
    </row>
    <row r="103" spans="1:12" ht="13.5">
      <c r="A103" s="329"/>
      <c r="B103" s="176" t="s">
        <v>123</v>
      </c>
      <c r="C103" s="115" t="s">
        <v>0</v>
      </c>
      <c r="D103" s="58">
        <v>0.9</v>
      </c>
      <c r="E103" s="58">
        <f>E95*D103</f>
        <v>13.23</v>
      </c>
      <c r="F103" s="58"/>
      <c r="G103" s="58">
        <f t="shared" si="8"/>
        <v>0</v>
      </c>
      <c r="H103" s="58"/>
      <c r="I103" s="58"/>
      <c r="J103" s="58"/>
      <c r="K103" s="58"/>
      <c r="L103" s="58">
        <f t="shared" si="9"/>
        <v>0</v>
      </c>
    </row>
    <row r="104" spans="1:12" ht="13.5">
      <c r="A104" s="332"/>
      <c r="B104" s="181" t="s">
        <v>5</v>
      </c>
      <c r="C104" s="164"/>
      <c r="D104" s="162"/>
      <c r="E104" s="162"/>
      <c r="F104" s="162"/>
      <c r="G104" s="119"/>
      <c r="H104" s="119"/>
      <c r="I104" s="119"/>
      <c r="J104" s="119"/>
      <c r="K104" s="119"/>
      <c r="L104" s="119">
        <f>SUM(L43:L103)</f>
        <v>0</v>
      </c>
    </row>
    <row r="105" spans="1:12" ht="34.5" customHeight="1">
      <c r="A105" s="139"/>
      <c r="B105" s="545" t="s">
        <v>390</v>
      </c>
      <c r="C105" s="546"/>
      <c r="D105" s="546"/>
      <c r="E105" s="546"/>
      <c r="F105" s="173"/>
      <c r="G105" s="173"/>
      <c r="H105" s="174"/>
      <c r="I105" s="173"/>
      <c r="J105" s="173"/>
      <c r="K105" s="173"/>
      <c r="L105" s="175"/>
    </row>
    <row r="106" spans="1:12" ht="29.25" customHeight="1">
      <c r="A106" s="139">
        <v>1</v>
      </c>
      <c r="B106" s="336" t="s">
        <v>391</v>
      </c>
      <c r="C106" s="189" t="s">
        <v>139</v>
      </c>
      <c r="D106" s="56"/>
      <c r="E106" s="57">
        <f>E109+E110+E111</f>
        <v>1.2780000000000002</v>
      </c>
      <c r="F106" s="58"/>
      <c r="G106" s="58"/>
      <c r="H106" s="58"/>
      <c r="I106" s="58"/>
      <c r="J106" s="58"/>
      <c r="K106" s="58"/>
      <c r="L106" s="58"/>
    </row>
    <row r="107" spans="1:12" ht="18.75" customHeight="1">
      <c r="A107" s="333"/>
      <c r="B107" s="177" t="s">
        <v>155</v>
      </c>
      <c r="C107" s="115" t="s">
        <v>0</v>
      </c>
      <c r="D107" s="209">
        <v>1</v>
      </c>
      <c r="E107" s="209">
        <f>E106*D107</f>
        <v>1.2780000000000002</v>
      </c>
      <c r="F107" s="247"/>
      <c r="G107" s="209"/>
      <c r="H107" s="209"/>
      <c r="I107" s="209">
        <f>H107*E107</f>
        <v>0</v>
      </c>
      <c r="J107" s="209"/>
      <c r="K107" s="209"/>
      <c r="L107" s="209">
        <f>I107+G107</f>
        <v>0</v>
      </c>
    </row>
    <row r="108" spans="1:12" ht="18.75" customHeight="1">
      <c r="A108" s="333"/>
      <c r="B108" s="179" t="s">
        <v>208</v>
      </c>
      <c r="C108" s="93" t="s">
        <v>141</v>
      </c>
      <c r="D108" s="162">
        <v>2.12</v>
      </c>
      <c r="E108" s="162">
        <f>E106*D108</f>
        <v>2.7093600000000007</v>
      </c>
      <c r="F108" s="182"/>
      <c r="G108" s="248"/>
      <c r="H108" s="162"/>
      <c r="I108" s="248"/>
      <c r="J108" s="248"/>
      <c r="K108" s="248">
        <f>J108*E108</f>
        <v>0</v>
      </c>
      <c r="L108" s="248">
        <f>K108</f>
        <v>0</v>
      </c>
    </row>
    <row r="109" spans="1:12" ht="18.75" customHeight="1">
      <c r="A109" s="333"/>
      <c r="B109" s="179" t="s">
        <v>209</v>
      </c>
      <c r="C109" s="93" t="s">
        <v>139</v>
      </c>
      <c r="D109" s="164" t="s">
        <v>206</v>
      </c>
      <c r="E109" s="249">
        <v>1.102</v>
      </c>
      <c r="F109" s="162"/>
      <c r="G109" s="248">
        <f>F109*E109</f>
        <v>0</v>
      </c>
      <c r="H109" s="162"/>
      <c r="I109" s="248"/>
      <c r="J109" s="248"/>
      <c r="K109" s="248"/>
      <c r="L109" s="248">
        <f>K109+I109+G109</f>
        <v>0</v>
      </c>
    </row>
    <row r="110" spans="1:12" ht="18.75" customHeight="1">
      <c r="A110" s="333"/>
      <c r="B110" s="179" t="s">
        <v>204</v>
      </c>
      <c r="C110" s="93" t="s">
        <v>139</v>
      </c>
      <c r="D110" s="164" t="s">
        <v>206</v>
      </c>
      <c r="E110" s="249">
        <v>0.13</v>
      </c>
      <c r="F110" s="162"/>
      <c r="G110" s="248">
        <f>F110*E110</f>
        <v>0</v>
      </c>
      <c r="H110" s="162"/>
      <c r="I110" s="248"/>
      <c r="J110" s="248"/>
      <c r="K110" s="248"/>
      <c r="L110" s="248">
        <f>K110+I110+G110</f>
        <v>0</v>
      </c>
    </row>
    <row r="111" spans="1:12" ht="18.75" customHeight="1">
      <c r="A111" s="333"/>
      <c r="B111" s="179" t="s">
        <v>210</v>
      </c>
      <c r="C111" s="93" t="s">
        <v>139</v>
      </c>
      <c r="D111" s="164" t="s">
        <v>206</v>
      </c>
      <c r="E111" s="249">
        <v>0.046</v>
      </c>
      <c r="F111" s="162"/>
      <c r="G111" s="248">
        <f>F111*E111</f>
        <v>0</v>
      </c>
      <c r="H111" s="162"/>
      <c r="I111" s="248"/>
      <c r="J111" s="248"/>
      <c r="K111" s="248"/>
      <c r="L111" s="248">
        <f>K111+I111+G111</f>
        <v>0</v>
      </c>
    </row>
    <row r="112" spans="1:12" ht="18.75" customHeight="1">
      <c r="A112" s="333"/>
      <c r="B112" s="337" t="s">
        <v>207</v>
      </c>
      <c r="C112" s="112" t="s">
        <v>171</v>
      </c>
      <c r="D112" s="166">
        <v>5.5</v>
      </c>
      <c r="E112" s="162">
        <f>E106*D112</f>
        <v>7.029000000000002</v>
      </c>
      <c r="F112" s="162"/>
      <c r="G112" s="248">
        <f>F112*E112</f>
        <v>0</v>
      </c>
      <c r="H112" s="162"/>
      <c r="I112" s="162"/>
      <c r="J112" s="162"/>
      <c r="K112" s="162"/>
      <c r="L112" s="248">
        <f>G112</f>
        <v>0</v>
      </c>
    </row>
    <row r="113" spans="1:12" ht="18.75" customHeight="1">
      <c r="A113" s="333"/>
      <c r="B113" s="180" t="s">
        <v>123</v>
      </c>
      <c r="C113" s="115" t="s">
        <v>0</v>
      </c>
      <c r="D113" s="186">
        <v>5</v>
      </c>
      <c r="E113" s="58">
        <f>E106*D113</f>
        <v>6.3900000000000015</v>
      </c>
      <c r="F113" s="58"/>
      <c r="G113" s="209">
        <f>F113*E113</f>
        <v>0</v>
      </c>
      <c r="H113" s="58"/>
      <c r="I113" s="58"/>
      <c r="J113" s="58"/>
      <c r="K113" s="58"/>
      <c r="L113" s="58">
        <f>G113</f>
        <v>0</v>
      </c>
    </row>
    <row r="114" spans="1:12" ht="40.5">
      <c r="A114" s="139">
        <v>2</v>
      </c>
      <c r="B114" s="338" t="s">
        <v>392</v>
      </c>
      <c r="C114" s="189" t="s">
        <v>139</v>
      </c>
      <c r="D114" s="189"/>
      <c r="E114" s="191">
        <f>E117+E118+E119+E120+E121+E122+E123+E124+E125</f>
        <v>8.033</v>
      </c>
      <c r="F114" s="58"/>
      <c r="G114" s="58"/>
      <c r="H114" s="58"/>
      <c r="I114" s="58"/>
      <c r="J114" s="58"/>
      <c r="K114" s="58"/>
      <c r="L114" s="58"/>
    </row>
    <row r="115" spans="1:12" ht="17.25" customHeight="1">
      <c r="A115" s="333"/>
      <c r="B115" s="177" t="s">
        <v>155</v>
      </c>
      <c r="C115" s="115" t="s">
        <v>0</v>
      </c>
      <c r="D115" s="58">
        <v>1</v>
      </c>
      <c r="E115" s="58">
        <f>E114*D115</f>
        <v>8.033</v>
      </c>
      <c r="F115" s="247"/>
      <c r="G115" s="209"/>
      <c r="H115" s="209"/>
      <c r="I115" s="209">
        <f>H115*E115</f>
        <v>0</v>
      </c>
      <c r="J115" s="209"/>
      <c r="K115" s="209"/>
      <c r="L115" s="209">
        <f>I115+G115</f>
        <v>0</v>
      </c>
    </row>
    <row r="116" spans="1:12" ht="17.25" customHeight="1">
      <c r="A116" s="333"/>
      <c r="B116" s="179" t="s">
        <v>208</v>
      </c>
      <c r="C116" s="93" t="s">
        <v>141</v>
      </c>
      <c r="D116" s="162">
        <v>2.12</v>
      </c>
      <c r="E116" s="162">
        <f>E114*D116</f>
        <v>17.02996</v>
      </c>
      <c r="F116" s="182"/>
      <c r="G116" s="248"/>
      <c r="H116" s="162"/>
      <c r="I116" s="248"/>
      <c r="J116" s="248"/>
      <c r="K116" s="248">
        <f>J116*E116</f>
        <v>0</v>
      </c>
      <c r="L116" s="248">
        <f>K116</f>
        <v>0</v>
      </c>
    </row>
    <row r="117" spans="1:12" ht="17.25" customHeight="1">
      <c r="A117" s="333"/>
      <c r="B117" s="179" t="s">
        <v>211</v>
      </c>
      <c r="C117" s="93" t="s">
        <v>139</v>
      </c>
      <c r="D117" s="164" t="s">
        <v>206</v>
      </c>
      <c r="E117" s="162">
        <v>0.931</v>
      </c>
      <c r="F117" s="182"/>
      <c r="G117" s="248">
        <f aca="true" t="shared" si="10" ref="G117:G127">F117*E117</f>
        <v>0</v>
      </c>
      <c r="H117" s="162"/>
      <c r="I117" s="248"/>
      <c r="J117" s="248"/>
      <c r="K117" s="248"/>
      <c r="L117" s="248">
        <f>K117+I117+G117</f>
        <v>0</v>
      </c>
    </row>
    <row r="118" spans="1:12" ht="17.25" customHeight="1">
      <c r="A118" s="333"/>
      <c r="B118" s="179" t="s">
        <v>212</v>
      </c>
      <c r="C118" s="93" t="s">
        <v>139</v>
      </c>
      <c r="D118" s="164" t="s">
        <v>206</v>
      </c>
      <c r="E118" s="162">
        <v>1.17</v>
      </c>
      <c r="F118" s="182"/>
      <c r="G118" s="248">
        <f t="shared" si="10"/>
        <v>0</v>
      </c>
      <c r="H118" s="162"/>
      <c r="I118" s="248"/>
      <c r="J118" s="248"/>
      <c r="K118" s="248"/>
      <c r="L118" s="248">
        <f aca="true" t="shared" si="11" ref="L118:L123">K118+I118+G118</f>
        <v>0</v>
      </c>
    </row>
    <row r="119" spans="1:12" ht="17.25" customHeight="1">
      <c r="A119" s="333"/>
      <c r="B119" s="179" t="s">
        <v>213</v>
      </c>
      <c r="C119" s="93" t="s">
        <v>139</v>
      </c>
      <c r="D119" s="164" t="s">
        <v>206</v>
      </c>
      <c r="E119" s="162">
        <v>0.21</v>
      </c>
      <c r="F119" s="182"/>
      <c r="G119" s="248">
        <f t="shared" si="10"/>
        <v>0</v>
      </c>
      <c r="H119" s="162"/>
      <c r="I119" s="248"/>
      <c r="J119" s="248"/>
      <c r="K119" s="248"/>
      <c r="L119" s="248">
        <f t="shared" si="11"/>
        <v>0</v>
      </c>
    </row>
    <row r="120" spans="1:12" ht="17.25" customHeight="1">
      <c r="A120" s="333"/>
      <c r="B120" s="179" t="s">
        <v>381</v>
      </c>
      <c r="C120" s="93" t="s">
        <v>139</v>
      </c>
      <c r="D120" s="164" t="s">
        <v>206</v>
      </c>
      <c r="E120" s="249">
        <v>0.06</v>
      </c>
      <c r="F120" s="182"/>
      <c r="G120" s="248">
        <f>F120*E120</f>
        <v>0</v>
      </c>
      <c r="H120" s="162"/>
      <c r="I120" s="248"/>
      <c r="J120" s="248"/>
      <c r="K120" s="248"/>
      <c r="L120" s="248">
        <f>K120+I120+G120</f>
        <v>0</v>
      </c>
    </row>
    <row r="121" spans="1:12" ht="17.25" customHeight="1">
      <c r="A121" s="333"/>
      <c r="B121" s="179" t="s">
        <v>214</v>
      </c>
      <c r="C121" s="93" t="s">
        <v>139</v>
      </c>
      <c r="D121" s="164" t="s">
        <v>206</v>
      </c>
      <c r="E121" s="249">
        <v>1.998</v>
      </c>
      <c r="F121" s="182"/>
      <c r="G121" s="248">
        <f t="shared" si="10"/>
        <v>0</v>
      </c>
      <c r="H121" s="162"/>
      <c r="I121" s="248"/>
      <c r="J121" s="248"/>
      <c r="K121" s="248"/>
      <c r="L121" s="248">
        <f t="shared" si="11"/>
        <v>0</v>
      </c>
    </row>
    <row r="122" spans="1:12" ht="17.25" customHeight="1">
      <c r="A122" s="333"/>
      <c r="B122" s="179" t="s">
        <v>167</v>
      </c>
      <c r="C122" s="93" t="s">
        <v>139</v>
      </c>
      <c r="D122" s="164" t="s">
        <v>206</v>
      </c>
      <c r="E122" s="162">
        <v>0.84</v>
      </c>
      <c r="F122" s="182"/>
      <c r="G122" s="248">
        <f>F122*E122</f>
        <v>0</v>
      </c>
      <c r="H122" s="162"/>
      <c r="I122" s="248"/>
      <c r="J122" s="248"/>
      <c r="K122" s="248"/>
      <c r="L122" s="248">
        <f>K122+I122+G122</f>
        <v>0</v>
      </c>
    </row>
    <row r="123" spans="1:12" ht="17.25" customHeight="1">
      <c r="A123" s="333"/>
      <c r="B123" s="179" t="s">
        <v>215</v>
      </c>
      <c r="C123" s="93" t="s">
        <v>139</v>
      </c>
      <c r="D123" s="164" t="s">
        <v>206</v>
      </c>
      <c r="E123" s="162">
        <v>1.4</v>
      </c>
      <c r="F123" s="182"/>
      <c r="G123" s="248">
        <f t="shared" si="10"/>
        <v>0</v>
      </c>
      <c r="H123" s="162"/>
      <c r="I123" s="248"/>
      <c r="J123" s="248"/>
      <c r="K123" s="248"/>
      <c r="L123" s="248">
        <f t="shared" si="11"/>
        <v>0</v>
      </c>
    </row>
    <row r="124" spans="1:12" ht="17.25" customHeight="1">
      <c r="A124" s="333"/>
      <c r="B124" s="179" t="s">
        <v>216</v>
      </c>
      <c r="C124" s="93" t="s">
        <v>139</v>
      </c>
      <c r="D124" s="164" t="s">
        <v>206</v>
      </c>
      <c r="E124" s="162">
        <v>1.382</v>
      </c>
      <c r="F124" s="182"/>
      <c r="G124" s="248">
        <f>F124*E124</f>
        <v>0</v>
      </c>
      <c r="H124" s="162"/>
      <c r="I124" s="248"/>
      <c r="J124" s="248"/>
      <c r="K124" s="248"/>
      <c r="L124" s="248">
        <f>K124+I124+G124</f>
        <v>0</v>
      </c>
    </row>
    <row r="125" spans="1:12" ht="17.25" customHeight="1">
      <c r="A125" s="333"/>
      <c r="B125" s="179" t="s">
        <v>380</v>
      </c>
      <c r="C125" s="93" t="s">
        <v>139</v>
      </c>
      <c r="D125" s="164" t="s">
        <v>206</v>
      </c>
      <c r="E125" s="162">
        <v>0.042</v>
      </c>
      <c r="F125" s="162"/>
      <c r="G125" s="248">
        <f t="shared" si="10"/>
        <v>0</v>
      </c>
      <c r="H125" s="162"/>
      <c r="I125" s="248"/>
      <c r="J125" s="248"/>
      <c r="K125" s="248"/>
      <c r="L125" s="248">
        <f>K125+I125+G125</f>
        <v>0</v>
      </c>
    </row>
    <row r="126" spans="1:12" ht="17.25" customHeight="1">
      <c r="A126" s="333"/>
      <c r="B126" s="337" t="s">
        <v>207</v>
      </c>
      <c r="C126" s="112" t="s">
        <v>171</v>
      </c>
      <c r="D126" s="166">
        <v>7.5</v>
      </c>
      <c r="E126" s="162">
        <f>E114*D126</f>
        <v>60.247499999999995</v>
      </c>
      <c r="F126" s="162"/>
      <c r="G126" s="248">
        <f t="shared" si="10"/>
        <v>0</v>
      </c>
      <c r="H126" s="162"/>
      <c r="I126" s="162"/>
      <c r="J126" s="162"/>
      <c r="K126" s="162"/>
      <c r="L126" s="248">
        <f>G126</f>
        <v>0</v>
      </c>
    </row>
    <row r="127" spans="1:12" ht="17.25" customHeight="1">
      <c r="A127" s="333"/>
      <c r="B127" s="180" t="s">
        <v>123</v>
      </c>
      <c r="C127" s="122" t="s">
        <v>0</v>
      </c>
      <c r="D127" s="186">
        <v>5</v>
      </c>
      <c r="E127" s="186">
        <f>E114*D127</f>
        <v>40.165</v>
      </c>
      <c r="F127" s="186"/>
      <c r="G127" s="58">
        <f t="shared" si="10"/>
        <v>0</v>
      </c>
      <c r="H127" s="186"/>
      <c r="I127" s="186"/>
      <c r="J127" s="186"/>
      <c r="K127" s="186"/>
      <c r="L127" s="186">
        <f>G127</f>
        <v>0</v>
      </c>
    </row>
    <row r="128" spans="1:12" ht="27">
      <c r="A128" s="139">
        <v>3</v>
      </c>
      <c r="B128" s="181" t="s">
        <v>177</v>
      </c>
      <c r="C128" s="56" t="s">
        <v>130</v>
      </c>
      <c r="D128" s="115"/>
      <c r="E128" s="57">
        <f>E114+E106</f>
        <v>9.311</v>
      </c>
      <c r="F128" s="57"/>
      <c r="G128" s="57"/>
      <c r="H128" s="57"/>
      <c r="I128" s="57"/>
      <c r="J128" s="57"/>
      <c r="K128" s="57"/>
      <c r="L128" s="57"/>
    </row>
    <row r="129" spans="1:12" ht="13.5">
      <c r="A129" s="208"/>
      <c r="B129" s="339" t="s">
        <v>184</v>
      </c>
      <c r="C129" s="115" t="s">
        <v>0</v>
      </c>
      <c r="D129" s="239">
        <v>1</v>
      </c>
      <c r="E129" s="204">
        <f>E128*D129</f>
        <v>9.311</v>
      </c>
      <c r="F129" s="205"/>
      <c r="G129" s="204"/>
      <c r="H129" s="204"/>
      <c r="I129" s="204">
        <f>H129*E129</f>
        <v>0</v>
      </c>
      <c r="J129" s="204"/>
      <c r="K129" s="204"/>
      <c r="L129" s="204">
        <f>I129+G129</f>
        <v>0</v>
      </c>
    </row>
    <row r="130" spans="1:12" ht="13.5">
      <c r="A130" s="88"/>
      <c r="B130" s="240" t="s">
        <v>178</v>
      </c>
      <c r="C130" s="90" t="s">
        <v>217</v>
      </c>
      <c r="D130" s="91">
        <v>15</v>
      </c>
      <c r="E130" s="92">
        <f>E128*D130</f>
        <v>139.665</v>
      </c>
      <c r="F130" s="152"/>
      <c r="G130" s="152">
        <f>F130*E130</f>
        <v>0</v>
      </c>
      <c r="H130" s="152"/>
      <c r="I130" s="152"/>
      <c r="J130" s="152"/>
      <c r="K130" s="152"/>
      <c r="L130" s="152">
        <f>G130</f>
        <v>0</v>
      </c>
    </row>
    <row r="131" spans="1:12" ht="13.5">
      <c r="A131" s="334"/>
      <c r="B131" s="100" t="s">
        <v>5</v>
      </c>
      <c r="C131" s="99"/>
      <c r="D131" s="60"/>
      <c r="E131" s="61"/>
      <c r="F131" s="62"/>
      <c r="G131" s="62"/>
      <c r="H131" s="62"/>
      <c r="I131" s="62"/>
      <c r="J131" s="62"/>
      <c r="K131" s="62"/>
      <c r="L131" s="57">
        <f>SUM(L107:L130)</f>
        <v>0</v>
      </c>
    </row>
    <row r="132" spans="1:12" ht="13.5">
      <c r="A132" s="335"/>
      <c r="B132" s="100" t="s">
        <v>154</v>
      </c>
      <c r="C132" s="99"/>
      <c r="D132" s="60"/>
      <c r="E132" s="61"/>
      <c r="F132" s="62"/>
      <c r="G132" s="62">
        <f>SUM(G13:G131)</f>
        <v>0</v>
      </c>
      <c r="H132" s="62"/>
      <c r="I132" s="62"/>
      <c r="J132" s="62"/>
      <c r="K132" s="62"/>
      <c r="L132" s="57">
        <f>L131+L104+L39+L22</f>
        <v>0</v>
      </c>
    </row>
    <row r="133" spans="1:12" ht="13.5">
      <c r="A133" s="97"/>
      <c r="B133" s="241" t="s">
        <v>132</v>
      </c>
      <c r="C133" s="242">
        <v>0.05</v>
      </c>
      <c r="D133" s="243"/>
      <c r="E133" s="244"/>
      <c r="F133" s="245"/>
      <c r="G133" s="245"/>
      <c r="H133" s="245"/>
      <c r="I133" s="245"/>
      <c r="J133" s="245"/>
      <c r="K133" s="245"/>
      <c r="L133" s="209">
        <f>G132*C133</f>
        <v>0</v>
      </c>
    </row>
    <row r="134" spans="1:12" ht="13.5">
      <c r="A134" s="97"/>
      <c r="B134" s="100" t="s">
        <v>5</v>
      </c>
      <c r="C134" s="99"/>
      <c r="D134" s="60"/>
      <c r="E134" s="61"/>
      <c r="F134" s="62"/>
      <c r="G134" s="62"/>
      <c r="H134" s="62"/>
      <c r="I134" s="62"/>
      <c r="J134" s="62"/>
      <c r="K134" s="62"/>
      <c r="L134" s="58">
        <f>L133+L132</f>
        <v>0</v>
      </c>
    </row>
    <row r="135" spans="1:12" ht="13.5">
      <c r="A135" s="65"/>
      <c r="B135" s="101" t="s">
        <v>133</v>
      </c>
      <c r="C135" s="64">
        <v>0.1</v>
      </c>
      <c r="D135" s="60"/>
      <c r="E135" s="61"/>
      <c r="F135" s="62"/>
      <c r="G135" s="62"/>
      <c r="H135" s="62"/>
      <c r="I135" s="62"/>
      <c r="J135" s="62"/>
      <c r="K135" s="62"/>
      <c r="L135" s="58">
        <f>L134*C135</f>
        <v>0</v>
      </c>
    </row>
    <row r="136" spans="1:12" ht="13.5">
      <c r="A136" s="65"/>
      <c r="B136" s="102" t="s">
        <v>122</v>
      </c>
      <c r="C136" s="64"/>
      <c r="D136" s="60"/>
      <c r="E136" s="61"/>
      <c r="F136" s="62"/>
      <c r="G136" s="62"/>
      <c r="H136" s="62"/>
      <c r="I136" s="62"/>
      <c r="J136" s="62"/>
      <c r="K136" s="62"/>
      <c r="L136" s="58">
        <f>L135+L134</f>
        <v>0</v>
      </c>
    </row>
    <row r="137" spans="1:12" ht="13.5">
      <c r="A137" s="103"/>
      <c r="B137" s="98" t="s">
        <v>134</v>
      </c>
      <c r="C137" s="99">
        <v>0.08</v>
      </c>
      <c r="D137" s="104"/>
      <c r="E137" s="105"/>
      <c r="F137" s="98"/>
      <c r="G137" s="96"/>
      <c r="H137" s="96"/>
      <c r="I137" s="96"/>
      <c r="J137" s="106"/>
      <c r="K137" s="106"/>
      <c r="L137" s="92">
        <f>L136*C137</f>
        <v>0</v>
      </c>
    </row>
    <row r="138" spans="2:12" ht="13.5">
      <c r="B138" s="100" t="s">
        <v>5</v>
      </c>
      <c r="C138" s="99"/>
      <c r="D138" s="104"/>
      <c r="E138" s="105"/>
      <c r="F138" s="98"/>
      <c r="G138" s="96"/>
      <c r="H138" s="96"/>
      <c r="I138" s="96"/>
      <c r="J138" s="106"/>
      <c r="K138" s="106"/>
      <c r="L138" s="92">
        <f>L137+L136</f>
        <v>0</v>
      </c>
    </row>
    <row r="139" spans="2:12" ht="13.5">
      <c r="B139" s="98" t="s">
        <v>120</v>
      </c>
      <c r="C139" s="99">
        <v>0.05</v>
      </c>
      <c r="D139" s="104"/>
      <c r="E139" s="105"/>
      <c r="F139" s="98"/>
      <c r="G139" s="96"/>
      <c r="H139" s="96"/>
      <c r="I139" s="96"/>
      <c r="J139" s="106"/>
      <c r="K139" s="106"/>
      <c r="L139" s="92">
        <f>L138*C139</f>
        <v>0</v>
      </c>
    </row>
    <row r="140" spans="2:12" ht="13.5">
      <c r="B140" s="100" t="s">
        <v>5</v>
      </c>
      <c r="C140" s="99"/>
      <c r="D140" s="104"/>
      <c r="E140" s="105"/>
      <c r="F140" s="98"/>
      <c r="G140" s="96"/>
      <c r="H140" s="96"/>
      <c r="I140" s="96"/>
      <c r="J140" s="106"/>
      <c r="K140" s="106"/>
      <c r="L140" s="92">
        <f>L139+L138</f>
        <v>0</v>
      </c>
    </row>
    <row r="141" spans="2:12" ht="13.5">
      <c r="B141" s="98" t="s">
        <v>135</v>
      </c>
      <c r="C141" s="99">
        <v>0.18</v>
      </c>
      <c r="D141" s="104"/>
      <c r="E141" s="105"/>
      <c r="F141" s="98"/>
      <c r="G141" s="96"/>
      <c r="H141" s="96"/>
      <c r="I141" s="96"/>
      <c r="J141" s="106"/>
      <c r="K141" s="106"/>
      <c r="L141" s="92">
        <f>L140*C141</f>
        <v>0</v>
      </c>
    </row>
    <row r="142" spans="2:12" ht="13.5">
      <c r="B142" s="100" t="s">
        <v>154</v>
      </c>
      <c r="C142" s="107"/>
      <c r="D142" s="107"/>
      <c r="E142" s="107"/>
      <c r="F142" s="107"/>
      <c r="G142" s="108"/>
      <c r="H142" s="108"/>
      <c r="I142" s="108"/>
      <c r="J142" s="108"/>
      <c r="K142" s="108"/>
      <c r="L142" s="109">
        <f>L141+L140</f>
        <v>0</v>
      </c>
    </row>
    <row r="143" ht="13.5">
      <c r="L143" s="111"/>
    </row>
    <row r="145" ht="13.5">
      <c r="L145" s="110"/>
    </row>
    <row r="150" ht="13.5">
      <c r="L150" s="110"/>
    </row>
  </sheetData>
  <sheetProtection/>
  <mergeCells count="14">
    <mergeCell ref="L9:L10"/>
    <mergeCell ref="B23:E23"/>
    <mergeCell ref="A9:A10"/>
    <mergeCell ref="D9:E9"/>
    <mergeCell ref="F9:G9"/>
    <mergeCell ref="H9:I9"/>
    <mergeCell ref="B41:E41"/>
    <mergeCell ref="B55:E55"/>
    <mergeCell ref="B105:E105"/>
    <mergeCell ref="J9:K9"/>
    <mergeCell ref="A33:A34"/>
    <mergeCell ref="B40:E40"/>
    <mergeCell ref="B71:E71"/>
    <mergeCell ref="B12:E12"/>
  </mergeCells>
  <printOptions/>
  <pageMargins left="0.3" right="0.32" top="0.2" bottom="0.36" header="0.21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1"/>
  <sheetViews>
    <sheetView zoomScalePageLayoutView="0" workbookViewId="0" topLeftCell="A8">
      <selection activeCell="J13" sqref="J13:J101"/>
    </sheetView>
  </sheetViews>
  <sheetFormatPr defaultColWidth="8.75390625" defaultRowHeight="12.75"/>
  <cols>
    <col min="1" max="1" width="4.25390625" style="67" customWidth="1"/>
    <col min="2" max="2" width="43.375" style="67" customWidth="1"/>
    <col min="3" max="3" width="9.00390625" style="67" customWidth="1"/>
    <col min="4" max="4" width="7.25390625" style="67" customWidth="1"/>
    <col min="5" max="5" width="8.875" style="67" customWidth="1"/>
    <col min="6" max="6" width="8.625" style="67" customWidth="1"/>
    <col min="7" max="7" width="10.75390625" style="67" customWidth="1"/>
    <col min="8" max="8" width="7.625" style="67" customWidth="1"/>
    <col min="9" max="9" width="8.375" style="67" customWidth="1"/>
    <col min="10" max="10" width="7.875" style="67" customWidth="1"/>
    <col min="11" max="11" width="8.75390625" style="67" customWidth="1"/>
    <col min="12" max="12" width="14.125" style="67" customWidth="1"/>
    <col min="13" max="16384" width="8.75390625" style="67" customWidth="1"/>
  </cols>
  <sheetData>
    <row r="2" spans="2:12" ht="18" customHeight="1">
      <c r="B2" s="66" t="s">
        <v>367</v>
      </c>
      <c r="C2" s="66"/>
      <c r="D2" s="66"/>
      <c r="E2" s="340"/>
      <c r="F2" s="340"/>
      <c r="G2" s="340"/>
      <c r="H2" s="154"/>
      <c r="I2" s="68"/>
      <c r="J2" s="68"/>
      <c r="K2" s="68"/>
      <c r="L2" s="68"/>
    </row>
    <row r="3" spans="2:12" ht="16.5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6.5" customHeight="1">
      <c r="B4" s="154"/>
      <c r="C4" s="154"/>
      <c r="D4" s="154"/>
      <c r="E4" s="154"/>
      <c r="F4" s="154"/>
      <c r="G4" s="154"/>
      <c r="H4" s="154"/>
      <c r="I4" s="68"/>
      <c r="J4" s="68"/>
      <c r="K4" s="68"/>
      <c r="L4" s="68"/>
    </row>
    <row r="5" spans="2:12" ht="21" customHeight="1">
      <c r="B5" s="68"/>
      <c r="C5" s="66" t="s">
        <v>354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8.7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ht="15.75" customHeight="1">
      <c r="B7" s="68" t="s">
        <v>125</v>
      </c>
      <c r="C7" s="68"/>
      <c r="D7" s="68"/>
      <c r="E7" s="68"/>
      <c r="F7" s="68"/>
      <c r="G7" s="68"/>
      <c r="H7" s="68"/>
      <c r="I7" s="68"/>
      <c r="J7" s="68"/>
      <c r="K7" s="70"/>
      <c r="L7" s="68"/>
    </row>
    <row r="8" spans="1:12" ht="13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42.75" customHeight="1">
      <c r="A9" s="555" t="s">
        <v>10</v>
      </c>
      <c r="B9" s="130"/>
      <c r="C9" s="72"/>
      <c r="D9" s="557" t="s">
        <v>2</v>
      </c>
      <c r="E9" s="558"/>
      <c r="F9" s="559" t="s">
        <v>3</v>
      </c>
      <c r="G9" s="560"/>
      <c r="H9" s="547" t="s">
        <v>4</v>
      </c>
      <c r="I9" s="548"/>
      <c r="J9" s="547" t="s">
        <v>126</v>
      </c>
      <c r="K9" s="548"/>
      <c r="L9" s="552" t="s">
        <v>157</v>
      </c>
    </row>
    <row r="10" spans="1:12" ht="72" customHeight="1">
      <c r="A10" s="556"/>
      <c r="B10" s="88" t="s">
        <v>11</v>
      </c>
      <c r="C10" s="89" t="s">
        <v>1</v>
      </c>
      <c r="D10" s="128" t="s">
        <v>127</v>
      </c>
      <c r="E10" s="73" t="s">
        <v>6</v>
      </c>
      <c r="F10" s="74" t="s">
        <v>7</v>
      </c>
      <c r="G10" s="75" t="s">
        <v>5</v>
      </c>
      <c r="H10" s="76" t="s">
        <v>7</v>
      </c>
      <c r="I10" s="75" t="s">
        <v>5</v>
      </c>
      <c r="J10" s="76" t="s">
        <v>7</v>
      </c>
      <c r="K10" s="75" t="s">
        <v>5</v>
      </c>
      <c r="L10" s="553"/>
    </row>
    <row r="11" spans="1:12" ht="13.5">
      <c r="A11" s="77" t="s">
        <v>8</v>
      </c>
      <c r="B11" s="127">
        <v>2</v>
      </c>
      <c r="C11" s="129">
        <v>3</v>
      </c>
      <c r="D11" s="328" t="s">
        <v>9</v>
      </c>
      <c r="E11" s="79">
        <v>5</v>
      </c>
      <c r="F11" s="78">
        <v>6</v>
      </c>
      <c r="G11" s="79">
        <v>7</v>
      </c>
      <c r="H11" s="78">
        <v>8</v>
      </c>
      <c r="I11" s="79">
        <v>9</v>
      </c>
      <c r="J11" s="79">
        <v>10</v>
      </c>
      <c r="K11" s="79">
        <v>11</v>
      </c>
      <c r="L11" s="77">
        <v>12</v>
      </c>
    </row>
    <row r="12" spans="1:12" ht="21.75" customHeight="1">
      <c r="A12" s="140"/>
      <c r="B12" s="554" t="s">
        <v>136</v>
      </c>
      <c r="C12" s="554"/>
      <c r="D12" s="554"/>
      <c r="E12" s="554"/>
      <c r="F12" s="80"/>
      <c r="G12" s="81"/>
      <c r="H12" s="82"/>
      <c r="I12" s="81"/>
      <c r="J12" s="81"/>
      <c r="K12" s="81"/>
      <c r="L12" s="83"/>
    </row>
    <row r="13" spans="1:12" ht="40.5">
      <c r="A13" s="236" t="s">
        <v>8</v>
      </c>
      <c r="B13" s="131" t="s">
        <v>197</v>
      </c>
      <c r="C13" s="124" t="s">
        <v>159</v>
      </c>
      <c r="D13" s="109"/>
      <c r="E13" s="132">
        <v>0.482</v>
      </c>
      <c r="F13" s="115"/>
      <c r="G13" s="58"/>
      <c r="H13" s="117"/>
      <c r="I13" s="58"/>
      <c r="J13" s="118"/>
      <c r="K13" s="58"/>
      <c r="L13" s="58"/>
    </row>
    <row r="14" spans="1:12" ht="13.5">
      <c r="A14" s="196"/>
      <c r="B14" s="86" t="s">
        <v>155</v>
      </c>
      <c r="C14" s="93" t="s">
        <v>0</v>
      </c>
      <c r="D14" s="113">
        <v>16.8</v>
      </c>
      <c r="E14" s="114">
        <f>E13*D14</f>
        <v>8.0976</v>
      </c>
      <c r="F14" s="115"/>
      <c r="G14" s="58"/>
      <c r="H14" s="58"/>
      <c r="I14" s="58">
        <f>H14*E14</f>
        <v>0</v>
      </c>
      <c r="J14" s="118"/>
      <c r="K14" s="58"/>
      <c r="L14" s="58">
        <f>K14+I14+G14</f>
        <v>0</v>
      </c>
    </row>
    <row r="15" spans="1:12" ht="13.5">
      <c r="A15" s="196"/>
      <c r="B15" s="116" t="s">
        <v>158</v>
      </c>
      <c r="C15" s="93" t="s">
        <v>141</v>
      </c>
      <c r="D15" s="113">
        <v>37.6</v>
      </c>
      <c r="E15" s="114">
        <f>E13*D15</f>
        <v>18.1232</v>
      </c>
      <c r="F15" s="115"/>
      <c r="G15" s="58"/>
      <c r="H15" s="117"/>
      <c r="I15" s="58"/>
      <c r="J15" s="118"/>
      <c r="K15" s="58">
        <f>J15*E15</f>
        <v>0</v>
      </c>
      <c r="L15" s="58">
        <f>K15+I15+G15</f>
        <v>0</v>
      </c>
    </row>
    <row r="16" spans="1:12" ht="27">
      <c r="A16" s="196"/>
      <c r="B16" s="133" t="s">
        <v>198</v>
      </c>
      <c r="C16" s="134" t="s">
        <v>139</v>
      </c>
      <c r="D16" s="135">
        <v>1750</v>
      </c>
      <c r="E16" s="136">
        <f>E13*D16</f>
        <v>843.5</v>
      </c>
      <c r="F16" s="115"/>
      <c r="G16" s="58"/>
      <c r="H16" s="117"/>
      <c r="I16" s="58"/>
      <c r="J16" s="58"/>
      <c r="K16" s="58">
        <f>J16*E16</f>
        <v>0</v>
      </c>
      <c r="L16" s="58">
        <f>K16+I16+G16</f>
        <v>0</v>
      </c>
    </row>
    <row r="17" spans="1:12" ht="40.5">
      <c r="A17" s="236" t="s">
        <v>140</v>
      </c>
      <c r="B17" s="157" t="s">
        <v>199</v>
      </c>
      <c r="C17" s="124" t="s">
        <v>159</v>
      </c>
      <c r="D17" s="109"/>
      <c r="E17" s="366">
        <v>0.148</v>
      </c>
      <c r="F17" s="115"/>
      <c r="G17" s="58"/>
      <c r="H17" s="117"/>
      <c r="I17" s="58"/>
      <c r="J17" s="118"/>
      <c r="K17" s="58"/>
      <c r="L17" s="58"/>
    </row>
    <row r="18" spans="1:12" ht="13.5">
      <c r="A18" s="196"/>
      <c r="B18" s="158" t="s">
        <v>155</v>
      </c>
      <c r="C18" s="93" t="s">
        <v>0</v>
      </c>
      <c r="D18" s="113">
        <v>13.7</v>
      </c>
      <c r="E18" s="114">
        <f>E17*D18</f>
        <v>2.0275999999999996</v>
      </c>
      <c r="F18" s="115"/>
      <c r="G18" s="58"/>
      <c r="H18" s="117"/>
      <c r="I18" s="58">
        <f>H18*E18</f>
        <v>0</v>
      </c>
      <c r="J18" s="118"/>
      <c r="K18" s="58"/>
      <c r="L18" s="58">
        <f>K18+I18+G18</f>
        <v>0</v>
      </c>
    </row>
    <row r="19" spans="1:12" ht="13.5">
      <c r="A19" s="196"/>
      <c r="B19" s="159" t="s">
        <v>158</v>
      </c>
      <c r="C19" s="93" t="s">
        <v>141</v>
      </c>
      <c r="D19" s="113">
        <v>30.8</v>
      </c>
      <c r="E19" s="136">
        <f>E17*D19</f>
        <v>4.5584</v>
      </c>
      <c r="F19" s="115"/>
      <c r="G19" s="58"/>
      <c r="H19" s="117"/>
      <c r="I19" s="58"/>
      <c r="J19" s="118"/>
      <c r="K19" s="58">
        <f>J19*E19</f>
        <v>0</v>
      </c>
      <c r="L19" s="58">
        <f>K19+I19+G19</f>
        <v>0</v>
      </c>
    </row>
    <row r="20" spans="1:12" ht="27">
      <c r="A20" s="562" t="s">
        <v>128</v>
      </c>
      <c r="B20" s="160" t="s">
        <v>226</v>
      </c>
      <c r="C20" s="161" t="s">
        <v>143</v>
      </c>
      <c r="D20" s="59"/>
      <c r="E20" s="57">
        <v>0.12</v>
      </c>
      <c r="F20" s="162"/>
      <c r="G20" s="162"/>
      <c r="H20" s="162"/>
      <c r="I20" s="162"/>
      <c r="J20" s="162"/>
      <c r="K20" s="162"/>
      <c r="L20" s="162"/>
    </row>
    <row r="21" spans="1:12" ht="13.5">
      <c r="A21" s="563"/>
      <c r="B21" s="158" t="s">
        <v>155</v>
      </c>
      <c r="C21" s="115" t="s">
        <v>0</v>
      </c>
      <c r="D21" s="58">
        <v>15</v>
      </c>
      <c r="E21" s="58">
        <f>E20*D21</f>
        <v>1.7999999999999998</v>
      </c>
      <c r="F21" s="58"/>
      <c r="G21" s="58"/>
      <c r="H21" s="58"/>
      <c r="I21" s="58">
        <f>H21*E21</f>
        <v>0</v>
      </c>
      <c r="J21" s="58"/>
      <c r="K21" s="58"/>
      <c r="L21" s="58">
        <f>I21+G21</f>
        <v>0</v>
      </c>
    </row>
    <row r="22" spans="1:12" ht="13.5">
      <c r="A22" s="196"/>
      <c r="B22" s="158" t="s">
        <v>160</v>
      </c>
      <c r="C22" s="115" t="s">
        <v>141</v>
      </c>
      <c r="D22" s="58">
        <v>2.16</v>
      </c>
      <c r="E22" s="58">
        <f>E20*D22</f>
        <v>0.2592</v>
      </c>
      <c r="F22" s="58"/>
      <c r="G22" s="58"/>
      <c r="H22" s="58"/>
      <c r="I22" s="58"/>
      <c r="J22" s="58"/>
      <c r="K22" s="58">
        <f>J22*E22</f>
        <v>0</v>
      </c>
      <c r="L22" s="58">
        <f>K22+I22+G22</f>
        <v>0</v>
      </c>
    </row>
    <row r="23" spans="1:12" ht="13.5">
      <c r="A23" s="196"/>
      <c r="B23" s="158" t="s">
        <v>161</v>
      </c>
      <c r="C23" s="115" t="s">
        <v>141</v>
      </c>
      <c r="D23" s="58">
        <v>2.73</v>
      </c>
      <c r="E23" s="58">
        <f>E20*D23</f>
        <v>0.3276</v>
      </c>
      <c r="F23" s="58"/>
      <c r="G23" s="58"/>
      <c r="H23" s="58"/>
      <c r="I23" s="58"/>
      <c r="J23" s="58"/>
      <c r="K23" s="58">
        <f>J23*E23</f>
        <v>0</v>
      </c>
      <c r="L23" s="58">
        <f>K23+I23+G23</f>
        <v>0</v>
      </c>
    </row>
    <row r="24" spans="1:12" ht="13.5">
      <c r="A24" s="196"/>
      <c r="B24" s="158" t="s">
        <v>162</v>
      </c>
      <c r="C24" s="115" t="s">
        <v>141</v>
      </c>
      <c r="D24" s="58">
        <v>7.6</v>
      </c>
      <c r="E24" s="58">
        <f>E20*D24</f>
        <v>0.9119999999999999</v>
      </c>
      <c r="F24" s="58"/>
      <c r="G24" s="58"/>
      <c r="H24" s="58"/>
      <c r="I24" s="58"/>
      <c r="J24" s="58"/>
      <c r="K24" s="58">
        <f>J24*E24</f>
        <v>0</v>
      </c>
      <c r="L24" s="58">
        <f>K24+I24+G24</f>
        <v>0</v>
      </c>
    </row>
    <row r="25" spans="1:12" ht="13.5">
      <c r="A25" s="193"/>
      <c r="B25" s="163" t="s">
        <v>142</v>
      </c>
      <c r="C25" s="93" t="s">
        <v>141</v>
      </c>
      <c r="D25" s="162">
        <v>7</v>
      </c>
      <c r="E25" s="162">
        <f>E20*D25</f>
        <v>0.84</v>
      </c>
      <c r="F25" s="162"/>
      <c r="G25" s="162"/>
      <c r="H25" s="162"/>
      <c r="I25" s="162"/>
      <c r="J25" s="162"/>
      <c r="K25" s="58">
        <f>J25*E25</f>
        <v>0</v>
      </c>
      <c r="L25" s="58">
        <f>K25+I25+G25</f>
        <v>0</v>
      </c>
    </row>
    <row r="26" spans="1:12" ht="14.25" customHeight="1">
      <c r="A26" s="193"/>
      <c r="B26" s="165" t="s">
        <v>227</v>
      </c>
      <c r="C26" s="134" t="s">
        <v>137</v>
      </c>
      <c r="D26" s="166">
        <v>122</v>
      </c>
      <c r="E26" s="166">
        <f>E20*D26</f>
        <v>14.639999999999999</v>
      </c>
      <c r="F26" s="166"/>
      <c r="G26" s="166">
        <f>F26*E26</f>
        <v>0</v>
      </c>
      <c r="H26" s="166"/>
      <c r="I26" s="166"/>
      <c r="J26" s="166"/>
      <c r="K26" s="166"/>
      <c r="L26" s="58">
        <f>K26+I26+G26</f>
        <v>0</v>
      </c>
    </row>
    <row r="27" spans="1:12" ht="29.25" customHeight="1">
      <c r="A27" s="122">
        <v>4</v>
      </c>
      <c r="B27" s="167" t="s">
        <v>163</v>
      </c>
      <c r="C27" s="124" t="s">
        <v>143</v>
      </c>
      <c r="D27" s="168"/>
      <c r="E27" s="155">
        <v>0.135</v>
      </c>
      <c r="F27" s="162"/>
      <c r="G27" s="162"/>
      <c r="H27" s="162"/>
      <c r="I27" s="162"/>
      <c r="J27" s="162"/>
      <c r="K27" s="162"/>
      <c r="L27" s="58"/>
    </row>
    <row r="28" spans="1:12" ht="14.25" customHeight="1">
      <c r="A28" s="193"/>
      <c r="B28" s="165" t="s">
        <v>168</v>
      </c>
      <c r="C28" s="93" t="s">
        <v>141</v>
      </c>
      <c r="D28" s="164">
        <v>2.91</v>
      </c>
      <c r="E28" s="162">
        <f>E27*D28</f>
        <v>0.39285000000000003</v>
      </c>
      <c r="F28" s="162"/>
      <c r="G28" s="162"/>
      <c r="H28" s="162"/>
      <c r="I28" s="162"/>
      <c r="J28" s="162"/>
      <c r="K28" s="162">
        <f>J28*E28</f>
        <v>0</v>
      </c>
      <c r="L28" s="58">
        <f>K28</f>
        <v>0</v>
      </c>
    </row>
    <row r="29" spans="1:12" ht="14.25" customHeight="1">
      <c r="A29" s="192">
        <v>5</v>
      </c>
      <c r="B29" s="95" t="s">
        <v>393</v>
      </c>
      <c r="C29" s="137" t="s">
        <v>143</v>
      </c>
      <c r="D29" s="109"/>
      <c r="E29" s="96">
        <v>0.98</v>
      </c>
      <c r="F29" s="92"/>
      <c r="G29" s="92"/>
      <c r="H29" s="92"/>
      <c r="I29" s="92"/>
      <c r="J29" s="92"/>
      <c r="K29" s="92"/>
      <c r="L29" s="92"/>
    </row>
    <row r="30" spans="1:12" ht="14.25" customHeight="1">
      <c r="A30" s="193"/>
      <c r="B30" s="258" t="s">
        <v>168</v>
      </c>
      <c r="C30" s="93" t="s">
        <v>141</v>
      </c>
      <c r="D30" s="164">
        <v>2.91</v>
      </c>
      <c r="E30" s="162">
        <f>E29*D30</f>
        <v>2.8518</v>
      </c>
      <c r="F30" s="162"/>
      <c r="G30" s="162"/>
      <c r="H30" s="162"/>
      <c r="I30" s="162"/>
      <c r="J30" s="162"/>
      <c r="K30" s="162">
        <f>J30*E30</f>
        <v>0</v>
      </c>
      <c r="L30" s="58">
        <f>K30</f>
        <v>0</v>
      </c>
    </row>
    <row r="31" spans="1:12" ht="14.25" customHeight="1">
      <c r="A31" s="193"/>
      <c r="B31" s="240" t="s">
        <v>394</v>
      </c>
      <c r="C31" s="90" t="s">
        <v>137</v>
      </c>
      <c r="D31" s="113">
        <v>100</v>
      </c>
      <c r="E31" s="92">
        <f>E29*D31</f>
        <v>98</v>
      </c>
      <c r="F31" s="92"/>
      <c r="G31" s="92">
        <f>F31*E31</f>
        <v>0</v>
      </c>
      <c r="H31" s="92"/>
      <c r="I31" s="92"/>
      <c r="J31" s="92"/>
      <c r="K31" s="92"/>
      <c r="L31" s="92">
        <f>G31</f>
        <v>0</v>
      </c>
    </row>
    <row r="32" spans="1:12" ht="13.5">
      <c r="A32" s="112"/>
      <c r="B32" s="170" t="s">
        <v>5</v>
      </c>
      <c r="C32" s="63"/>
      <c r="D32" s="63"/>
      <c r="E32" s="171"/>
      <c r="F32" s="172"/>
      <c r="G32" s="156"/>
      <c r="H32" s="171"/>
      <c r="I32" s="156"/>
      <c r="J32" s="171"/>
      <c r="K32" s="156"/>
      <c r="L32" s="156">
        <f>SUM(L13:L31)</f>
        <v>0</v>
      </c>
    </row>
    <row r="33" spans="1:12" ht="21" customHeight="1">
      <c r="A33" s="140"/>
      <c r="B33" s="546" t="s">
        <v>145</v>
      </c>
      <c r="C33" s="546"/>
      <c r="D33" s="546"/>
      <c r="E33" s="546"/>
      <c r="F33" s="173"/>
      <c r="G33" s="173"/>
      <c r="H33" s="174"/>
      <c r="I33" s="173"/>
      <c r="J33" s="173"/>
      <c r="K33" s="173"/>
      <c r="L33" s="175"/>
    </row>
    <row r="34" spans="1:12" ht="27">
      <c r="A34" s="121">
        <v>1</v>
      </c>
      <c r="B34" s="181" t="s">
        <v>182</v>
      </c>
      <c r="C34" s="56" t="s">
        <v>137</v>
      </c>
      <c r="D34" s="115"/>
      <c r="E34" s="57">
        <v>6</v>
      </c>
      <c r="F34" s="58"/>
      <c r="G34" s="58"/>
      <c r="H34" s="58"/>
      <c r="I34" s="58"/>
      <c r="J34" s="58"/>
      <c r="K34" s="58"/>
      <c r="L34" s="57"/>
    </row>
    <row r="35" spans="1:12" ht="13.5">
      <c r="A35" s="178"/>
      <c r="B35" s="177" t="s">
        <v>155</v>
      </c>
      <c r="C35" s="115" t="s">
        <v>0</v>
      </c>
      <c r="D35" s="113">
        <v>1</v>
      </c>
      <c r="E35" s="58">
        <f>E34*D35</f>
        <v>6</v>
      </c>
      <c r="F35" s="58"/>
      <c r="G35" s="58"/>
      <c r="H35" s="58"/>
      <c r="I35" s="58">
        <f>H35*E35</f>
        <v>0</v>
      </c>
      <c r="J35" s="58"/>
      <c r="K35" s="58"/>
      <c r="L35" s="58">
        <f>I35+G35</f>
        <v>0</v>
      </c>
    </row>
    <row r="36" spans="1:12" ht="13.5">
      <c r="A36" s="178"/>
      <c r="B36" s="176" t="s">
        <v>153</v>
      </c>
      <c r="C36" s="115" t="s">
        <v>0</v>
      </c>
      <c r="D36" s="58">
        <v>1</v>
      </c>
      <c r="E36" s="58">
        <f>E34*D36</f>
        <v>6</v>
      </c>
      <c r="F36" s="58"/>
      <c r="G36" s="58"/>
      <c r="H36" s="58"/>
      <c r="I36" s="58"/>
      <c r="J36" s="58"/>
      <c r="K36" s="58">
        <f>J36*E36</f>
        <v>0</v>
      </c>
      <c r="L36" s="58">
        <f>K36+I36+G36</f>
        <v>0</v>
      </c>
    </row>
    <row r="37" spans="1:12" ht="13.5">
      <c r="A37" s="178"/>
      <c r="B37" s="176" t="s">
        <v>183</v>
      </c>
      <c r="C37" s="115" t="s">
        <v>137</v>
      </c>
      <c r="D37" s="113">
        <v>1.02</v>
      </c>
      <c r="E37" s="58">
        <f>E34*D37</f>
        <v>6.12</v>
      </c>
      <c r="F37" s="58"/>
      <c r="G37" s="58">
        <f>F37*E37</f>
        <v>0</v>
      </c>
      <c r="H37" s="58"/>
      <c r="I37" s="58"/>
      <c r="J37" s="58"/>
      <c r="K37" s="58"/>
      <c r="L37" s="58">
        <f>K37+I37+G37</f>
        <v>0</v>
      </c>
    </row>
    <row r="38" spans="1:12" ht="13.5">
      <c r="A38" s="329"/>
      <c r="B38" s="176" t="s">
        <v>123</v>
      </c>
      <c r="C38" s="115" t="s">
        <v>0</v>
      </c>
      <c r="D38" s="113">
        <v>0.62</v>
      </c>
      <c r="E38" s="58">
        <f>E34*D38</f>
        <v>3.7199999999999998</v>
      </c>
      <c r="F38" s="58"/>
      <c r="G38" s="58">
        <f>F38*E38</f>
        <v>0</v>
      </c>
      <c r="H38" s="117"/>
      <c r="I38" s="57"/>
      <c r="J38" s="58"/>
      <c r="K38" s="58"/>
      <c r="L38" s="58">
        <f>I38+G38</f>
        <v>0</v>
      </c>
    </row>
    <row r="39" spans="1:12" ht="27">
      <c r="A39" s="121">
        <v>2</v>
      </c>
      <c r="B39" s="181" t="s">
        <v>200</v>
      </c>
      <c r="C39" s="56" t="s">
        <v>137</v>
      </c>
      <c r="D39" s="115"/>
      <c r="E39" s="57">
        <v>20.21</v>
      </c>
      <c r="F39" s="58"/>
      <c r="G39" s="58"/>
      <c r="H39" s="58"/>
      <c r="I39" s="58"/>
      <c r="J39" s="58"/>
      <c r="K39" s="58"/>
      <c r="L39" s="57"/>
    </row>
    <row r="40" spans="1:12" ht="13.5">
      <c r="A40" s="178"/>
      <c r="B40" s="177" t="s">
        <v>155</v>
      </c>
      <c r="C40" s="115" t="s">
        <v>0</v>
      </c>
      <c r="D40" s="58">
        <v>1</v>
      </c>
      <c r="E40" s="58">
        <f>E39*D40</f>
        <v>20.21</v>
      </c>
      <c r="F40" s="58"/>
      <c r="G40" s="58"/>
      <c r="H40" s="58"/>
      <c r="I40" s="58">
        <f>H40*E40</f>
        <v>0</v>
      </c>
      <c r="J40" s="58"/>
      <c r="K40" s="58"/>
      <c r="L40" s="58">
        <f>I40+G40</f>
        <v>0</v>
      </c>
    </row>
    <row r="41" spans="1:12" ht="13.5">
      <c r="A41" s="178"/>
      <c r="B41" s="176" t="s">
        <v>153</v>
      </c>
      <c r="C41" s="115" t="s">
        <v>0</v>
      </c>
      <c r="D41" s="58">
        <v>1</v>
      </c>
      <c r="E41" s="58">
        <f>E39*D41</f>
        <v>20.21</v>
      </c>
      <c r="F41" s="58"/>
      <c r="G41" s="58"/>
      <c r="H41" s="58"/>
      <c r="I41" s="58"/>
      <c r="J41" s="58"/>
      <c r="K41" s="58">
        <f>J41*E41</f>
        <v>0</v>
      </c>
      <c r="L41" s="58">
        <f aca="true" t="shared" si="0" ref="L41:L46">K41+I41+G41</f>
        <v>0</v>
      </c>
    </row>
    <row r="42" spans="1:12" ht="13.5">
      <c r="A42" s="178"/>
      <c r="B42" s="176" t="s">
        <v>146</v>
      </c>
      <c r="C42" s="115" t="s">
        <v>137</v>
      </c>
      <c r="D42" s="58">
        <v>1.02</v>
      </c>
      <c r="E42" s="58">
        <f>E39*D42</f>
        <v>20.6142</v>
      </c>
      <c r="F42" s="58"/>
      <c r="G42" s="58">
        <f>F42*E42</f>
        <v>0</v>
      </c>
      <c r="H42" s="58"/>
      <c r="I42" s="58"/>
      <c r="J42" s="58"/>
      <c r="K42" s="58"/>
      <c r="L42" s="58">
        <f t="shared" si="0"/>
        <v>0</v>
      </c>
    </row>
    <row r="43" spans="1:12" ht="13.5">
      <c r="A43" s="178"/>
      <c r="B43" s="176" t="s">
        <v>147</v>
      </c>
      <c r="C43" s="164" t="s">
        <v>121</v>
      </c>
      <c r="D43" s="113">
        <v>0.7</v>
      </c>
      <c r="E43" s="162">
        <f>E39*D43</f>
        <v>14.147</v>
      </c>
      <c r="F43" s="162"/>
      <c r="G43" s="58">
        <f>F43*E43</f>
        <v>0</v>
      </c>
      <c r="H43" s="162"/>
      <c r="I43" s="162"/>
      <c r="J43" s="162"/>
      <c r="K43" s="162"/>
      <c r="L43" s="162">
        <f t="shared" si="0"/>
        <v>0</v>
      </c>
    </row>
    <row r="44" spans="1:12" ht="13.5">
      <c r="A44" s="178"/>
      <c r="B44" s="176" t="s">
        <v>148</v>
      </c>
      <c r="C44" s="164" t="s">
        <v>137</v>
      </c>
      <c r="D44" s="113">
        <v>0.02</v>
      </c>
      <c r="E44" s="162">
        <f>E39*D44</f>
        <v>0.4042</v>
      </c>
      <c r="F44" s="162"/>
      <c r="G44" s="58">
        <f>F44*E44</f>
        <v>0</v>
      </c>
      <c r="H44" s="162"/>
      <c r="I44" s="162"/>
      <c r="J44" s="162"/>
      <c r="K44" s="162"/>
      <c r="L44" s="162">
        <f t="shared" si="0"/>
        <v>0</v>
      </c>
    </row>
    <row r="45" spans="1:12" ht="13.5">
      <c r="A45" s="178"/>
      <c r="B45" s="177" t="s">
        <v>201</v>
      </c>
      <c r="C45" s="164" t="s">
        <v>130</v>
      </c>
      <c r="D45" s="164" t="s">
        <v>131</v>
      </c>
      <c r="E45" s="162">
        <v>2.57</v>
      </c>
      <c r="F45" s="162"/>
      <c r="G45" s="162">
        <f>F45*E45</f>
        <v>0</v>
      </c>
      <c r="H45" s="162"/>
      <c r="I45" s="162"/>
      <c r="J45" s="162"/>
      <c r="K45" s="162"/>
      <c r="L45" s="162">
        <f t="shared" si="0"/>
        <v>0</v>
      </c>
    </row>
    <row r="46" spans="1:12" ht="13.5">
      <c r="A46" s="329"/>
      <c r="B46" s="176" t="s">
        <v>123</v>
      </c>
      <c r="C46" s="115" t="s">
        <v>0</v>
      </c>
      <c r="D46" s="58">
        <v>0.9</v>
      </c>
      <c r="E46" s="58">
        <f>E39*D46</f>
        <v>18.189</v>
      </c>
      <c r="F46" s="58"/>
      <c r="G46" s="58">
        <f>F46*E46</f>
        <v>0</v>
      </c>
      <c r="H46" s="58"/>
      <c r="I46" s="58"/>
      <c r="J46" s="58"/>
      <c r="K46" s="58"/>
      <c r="L46" s="58">
        <f t="shared" si="0"/>
        <v>0</v>
      </c>
    </row>
    <row r="47" spans="1:12" ht="27">
      <c r="A47" s="121">
        <v>3</v>
      </c>
      <c r="B47" s="181" t="s">
        <v>225</v>
      </c>
      <c r="C47" s="56" t="s">
        <v>137</v>
      </c>
      <c r="D47" s="115"/>
      <c r="E47" s="57">
        <v>28.1</v>
      </c>
      <c r="F47" s="58"/>
      <c r="G47" s="58"/>
      <c r="H47" s="58"/>
      <c r="I47" s="58"/>
      <c r="J47" s="58"/>
      <c r="K47" s="58"/>
      <c r="L47" s="57"/>
    </row>
    <row r="48" spans="1:12" ht="13.5">
      <c r="A48" s="178"/>
      <c r="B48" s="177" t="s">
        <v>155</v>
      </c>
      <c r="C48" s="115" t="s">
        <v>0</v>
      </c>
      <c r="D48" s="58">
        <v>1</v>
      </c>
      <c r="E48" s="58">
        <f>E47*D48</f>
        <v>28.1</v>
      </c>
      <c r="F48" s="58"/>
      <c r="G48" s="58"/>
      <c r="H48" s="58"/>
      <c r="I48" s="58">
        <f>H48*E48</f>
        <v>0</v>
      </c>
      <c r="J48" s="58"/>
      <c r="K48" s="58"/>
      <c r="L48" s="58">
        <f>I48+G48</f>
        <v>0</v>
      </c>
    </row>
    <row r="49" spans="1:12" ht="13.5">
      <c r="A49" s="178"/>
      <c r="B49" s="176" t="s">
        <v>153</v>
      </c>
      <c r="C49" s="115" t="s">
        <v>0</v>
      </c>
      <c r="D49" s="58">
        <v>1</v>
      </c>
      <c r="E49" s="58">
        <f>E47*D49</f>
        <v>28.1</v>
      </c>
      <c r="F49" s="58"/>
      <c r="G49" s="58"/>
      <c r="H49" s="58"/>
      <c r="I49" s="58"/>
      <c r="J49" s="58"/>
      <c r="K49" s="58">
        <f>J49*E49</f>
        <v>0</v>
      </c>
      <c r="L49" s="58">
        <f>K49+I49+G49</f>
        <v>0</v>
      </c>
    </row>
    <row r="50" spans="1:12" ht="13.5">
      <c r="A50" s="178"/>
      <c r="B50" s="176" t="s">
        <v>149</v>
      </c>
      <c r="C50" s="115" t="s">
        <v>137</v>
      </c>
      <c r="D50" s="58">
        <v>1.02</v>
      </c>
      <c r="E50" s="58">
        <f>E47*D50</f>
        <v>28.662000000000003</v>
      </c>
      <c r="F50" s="58"/>
      <c r="G50" s="58">
        <f aca="true" t="shared" si="1" ref="G50:G55">F50*E50</f>
        <v>0</v>
      </c>
      <c r="H50" s="58"/>
      <c r="I50" s="58"/>
      <c r="J50" s="58"/>
      <c r="K50" s="58"/>
      <c r="L50" s="58">
        <f aca="true" t="shared" si="2" ref="L50:L55">K50+I50+G50</f>
        <v>0</v>
      </c>
    </row>
    <row r="51" spans="1:12" ht="13.5">
      <c r="A51" s="178"/>
      <c r="B51" s="176" t="s">
        <v>147</v>
      </c>
      <c r="C51" s="164" t="s">
        <v>121</v>
      </c>
      <c r="D51" s="113">
        <v>2.64</v>
      </c>
      <c r="E51" s="162">
        <f>E47*D51</f>
        <v>74.18400000000001</v>
      </c>
      <c r="F51" s="162"/>
      <c r="G51" s="58">
        <f t="shared" si="1"/>
        <v>0</v>
      </c>
      <c r="H51" s="162"/>
      <c r="I51" s="162"/>
      <c r="J51" s="162"/>
      <c r="K51" s="162"/>
      <c r="L51" s="162">
        <f t="shared" si="2"/>
        <v>0</v>
      </c>
    </row>
    <row r="52" spans="1:12" ht="13.5">
      <c r="A52" s="178"/>
      <c r="B52" s="176" t="s">
        <v>148</v>
      </c>
      <c r="C52" s="164" t="s">
        <v>137</v>
      </c>
      <c r="D52" s="113">
        <v>0.08</v>
      </c>
      <c r="E52" s="162">
        <f>E47*D52</f>
        <v>2.248</v>
      </c>
      <c r="F52" s="162"/>
      <c r="G52" s="58">
        <f t="shared" si="1"/>
        <v>0</v>
      </c>
      <c r="H52" s="162"/>
      <c r="I52" s="162"/>
      <c r="J52" s="162"/>
      <c r="K52" s="162"/>
      <c r="L52" s="162">
        <f t="shared" si="2"/>
        <v>0</v>
      </c>
    </row>
    <row r="53" spans="1:12" ht="13.5">
      <c r="A53" s="178"/>
      <c r="B53" s="177" t="s">
        <v>201</v>
      </c>
      <c r="C53" s="164" t="s">
        <v>130</v>
      </c>
      <c r="D53" s="164" t="s">
        <v>131</v>
      </c>
      <c r="E53" s="162">
        <v>1.88</v>
      </c>
      <c r="F53" s="162"/>
      <c r="G53" s="162">
        <f t="shared" si="1"/>
        <v>0</v>
      </c>
      <c r="H53" s="162"/>
      <c r="I53" s="162"/>
      <c r="J53" s="162"/>
      <c r="K53" s="162"/>
      <c r="L53" s="162">
        <f t="shared" si="2"/>
        <v>0</v>
      </c>
    </row>
    <row r="54" spans="1:12" ht="13.5">
      <c r="A54" s="178"/>
      <c r="B54" s="177" t="s">
        <v>203</v>
      </c>
      <c r="C54" s="164" t="s">
        <v>130</v>
      </c>
      <c r="D54" s="164" t="s">
        <v>131</v>
      </c>
      <c r="E54" s="162">
        <v>0.1</v>
      </c>
      <c r="F54" s="162"/>
      <c r="G54" s="162">
        <f t="shared" si="1"/>
        <v>0</v>
      </c>
      <c r="H54" s="162"/>
      <c r="I54" s="162"/>
      <c r="J54" s="162"/>
      <c r="K54" s="162"/>
      <c r="L54" s="162">
        <f t="shared" si="2"/>
        <v>0</v>
      </c>
    </row>
    <row r="55" spans="1:12" ht="13.5">
      <c r="A55" s="329"/>
      <c r="B55" s="176" t="s">
        <v>123</v>
      </c>
      <c r="C55" s="115" t="s">
        <v>0</v>
      </c>
      <c r="D55" s="58">
        <v>0.9</v>
      </c>
      <c r="E55" s="58">
        <f>E47*D55</f>
        <v>25.290000000000003</v>
      </c>
      <c r="F55" s="58"/>
      <c r="G55" s="58">
        <f t="shared" si="1"/>
        <v>0</v>
      </c>
      <c r="H55" s="58"/>
      <c r="I55" s="58"/>
      <c r="J55" s="58"/>
      <c r="K55" s="58"/>
      <c r="L55" s="58">
        <f t="shared" si="2"/>
        <v>0</v>
      </c>
    </row>
    <row r="56" spans="1:12" ht="27">
      <c r="A56" s="121">
        <v>4</v>
      </c>
      <c r="B56" s="181" t="s">
        <v>152</v>
      </c>
      <c r="C56" s="56" t="s">
        <v>137</v>
      </c>
      <c r="D56" s="115"/>
      <c r="E56" s="57">
        <v>10.9</v>
      </c>
      <c r="F56" s="58"/>
      <c r="G56" s="58"/>
      <c r="H56" s="58"/>
      <c r="I56" s="58"/>
      <c r="J56" s="58"/>
      <c r="K56" s="58"/>
      <c r="L56" s="57"/>
    </row>
    <row r="57" spans="1:12" ht="13.5">
      <c r="A57" s="178"/>
      <c r="B57" s="177" t="s">
        <v>155</v>
      </c>
      <c r="C57" s="115" t="s">
        <v>0</v>
      </c>
      <c r="D57" s="113">
        <v>1</v>
      </c>
      <c r="E57" s="58">
        <f>E56*D57</f>
        <v>10.9</v>
      </c>
      <c r="F57" s="58"/>
      <c r="G57" s="58"/>
      <c r="H57" s="58"/>
      <c r="I57" s="58">
        <f>H57*E57</f>
        <v>0</v>
      </c>
      <c r="J57" s="58"/>
      <c r="K57" s="58"/>
      <c r="L57" s="58">
        <f>I57+G57</f>
        <v>0</v>
      </c>
    </row>
    <row r="58" spans="1:12" ht="13.5">
      <c r="A58" s="178"/>
      <c r="B58" s="176" t="s">
        <v>153</v>
      </c>
      <c r="C58" s="115" t="s">
        <v>0</v>
      </c>
      <c r="D58" s="58">
        <v>1</v>
      </c>
      <c r="E58" s="58">
        <f>E56*D58</f>
        <v>10.9</v>
      </c>
      <c r="F58" s="58"/>
      <c r="G58" s="58"/>
      <c r="H58" s="58"/>
      <c r="I58" s="58"/>
      <c r="J58" s="58"/>
      <c r="K58" s="58">
        <f>J58*E58</f>
        <v>0</v>
      </c>
      <c r="L58" s="58">
        <f>K58+I58+G58</f>
        <v>0</v>
      </c>
    </row>
    <row r="59" spans="1:12" ht="13.5">
      <c r="A59" s="178"/>
      <c r="B59" s="179" t="s">
        <v>149</v>
      </c>
      <c r="C59" s="115" t="s">
        <v>137</v>
      </c>
      <c r="D59" s="113">
        <v>1.02</v>
      </c>
      <c r="E59" s="58">
        <f>E56*D59</f>
        <v>11.118</v>
      </c>
      <c r="F59" s="58"/>
      <c r="G59" s="58">
        <f aca="true" t="shared" si="3" ref="G59:G64">F59*E59</f>
        <v>0</v>
      </c>
      <c r="H59" s="58"/>
      <c r="I59" s="58"/>
      <c r="J59" s="58"/>
      <c r="K59" s="58"/>
      <c r="L59" s="58">
        <f aca="true" t="shared" si="4" ref="L59:L64">K59+I59+G59</f>
        <v>0</v>
      </c>
    </row>
    <row r="60" spans="1:12" ht="13.5">
      <c r="A60" s="178"/>
      <c r="B60" s="179" t="s">
        <v>147</v>
      </c>
      <c r="C60" s="164" t="s">
        <v>121</v>
      </c>
      <c r="D60" s="113">
        <v>2.29</v>
      </c>
      <c r="E60" s="162">
        <f>E56*D60</f>
        <v>24.961000000000002</v>
      </c>
      <c r="F60" s="162"/>
      <c r="G60" s="58">
        <f t="shared" si="3"/>
        <v>0</v>
      </c>
      <c r="H60" s="162"/>
      <c r="I60" s="162"/>
      <c r="J60" s="162"/>
      <c r="K60" s="162"/>
      <c r="L60" s="162">
        <f t="shared" si="4"/>
        <v>0</v>
      </c>
    </row>
    <row r="61" spans="1:12" ht="13.5">
      <c r="A61" s="178"/>
      <c r="B61" s="179" t="s">
        <v>148</v>
      </c>
      <c r="C61" s="164" t="s">
        <v>137</v>
      </c>
      <c r="D61" s="113">
        <v>0.08</v>
      </c>
      <c r="E61" s="162">
        <f>E56*D61</f>
        <v>0.872</v>
      </c>
      <c r="F61" s="162"/>
      <c r="G61" s="58">
        <f t="shared" si="3"/>
        <v>0</v>
      </c>
      <c r="H61" s="162"/>
      <c r="I61" s="162"/>
      <c r="J61" s="162"/>
      <c r="K61" s="162"/>
      <c r="L61" s="162">
        <f t="shared" si="4"/>
        <v>0</v>
      </c>
    </row>
    <row r="62" spans="1:12" ht="13.5">
      <c r="A62" s="178"/>
      <c r="B62" s="177" t="s">
        <v>201</v>
      </c>
      <c r="C62" s="164" t="s">
        <v>130</v>
      </c>
      <c r="D62" s="164" t="s">
        <v>131</v>
      </c>
      <c r="E62" s="162">
        <v>3.27</v>
      </c>
      <c r="F62" s="162"/>
      <c r="G62" s="162">
        <f t="shared" si="3"/>
        <v>0</v>
      </c>
      <c r="H62" s="162"/>
      <c r="I62" s="162"/>
      <c r="J62" s="162"/>
      <c r="K62" s="162"/>
      <c r="L62" s="162">
        <f t="shared" si="4"/>
        <v>0</v>
      </c>
    </row>
    <row r="63" spans="1:12" ht="13.5">
      <c r="A63" s="178"/>
      <c r="B63" s="177" t="s">
        <v>203</v>
      </c>
      <c r="C63" s="164" t="s">
        <v>130</v>
      </c>
      <c r="D63" s="164" t="s">
        <v>131</v>
      </c>
      <c r="E63" s="162">
        <v>0.59</v>
      </c>
      <c r="F63" s="162"/>
      <c r="G63" s="162">
        <f t="shared" si="3"/>
        <v>0</v>
      </c>
      <c r="H63" s="162"/>
      <c r="I63" s="162"/>
      <c r="J63" s="162"/>
      <c r="K63" s="162"/>
      <c r="L63" s="162">
        <f t="shared" si="4"/>
        <v>0</v>
      </c>
    </row>
    <row r="64" spans="1:12" ht="13.5">
      <c r="A64" s="329"/>
      <c r="B64" s="176" t="s">
        <v>123</v>
      </c>
      <c r="C64" s="115" t="s">
        <v>0</v>
      </c>
      <c r="D64" s="58">
        <v>0.93</v>
      </c>
      <c r="E64" s="58">
        <f>E56*D64</f>
        <v>10.137</v>
      </c>
      <c r="F64" s="58"/>
      <c r="G64" s="58">
        <f t="shared" si="3"/>
        <v>0</v>
      </c>
      <c r="H64" s="58"/>
      <c r="I64" s="58"/>
      <c r="J64" s="58"/>
      <c r="K64" s="58"/>
      <c r="L64" s="58">
        <f t="shared" si="4"/>
        <v>0</v>
      </c>
    </row>
    <row r="65" spans="1:12" ht="18.75" customHeight="1">
      <c r="A65" s="330" t="s">
        <v>129</v>
      </c>
      <c r="B65" s="181" t="s">
        <v>218</v>
      </c>
      <c r="C65" s="56" t="s">
        <v>121</v>
      </c>
      <c r="D65" s="115"/>
      <c r="E65" s="57">
        <v>124.56</v>
      </c>
      <c r="F65" s="58"/>
      <c r="G65" s="58"/>
      <c r="H65" s="58"/>
      <c r="I65" s="58"/>
      <c r="J65" s="58"/>
      <c r="K65" s="58"/>
      <c r="L65" s="57"/>
    </row>
    <row r="66" spans="1:12" ht="13.5">
      <c r="A66" s="331"/>
      <c r="B66" s="246" t="s">
        <v>219</v>
      </c>
      <c r="C66" s="93" t="s">
        <v>0</v>
      </c>
      <c r="D66" s="90">
        <v>1</v>
      </c>
      <c r="E66" s="92">
        <f>E65*D66</f>
        <v>124.56</v>
      </c>
      <c r="F66" s="92"/>
      <c r="G66" s="92"/>
      <c r="H66" s="92"/>
      <c r="I66" s="92">
        <f>H66*E66</f>
        <v>0</v>
      </c>
      <c r="J66" s="92"/>
      <c r="K66" s="92"/>
      <c r="L66" s="92">
        <f>I66+G66</f>
        <v>0</v>
      </c>
    </row>
    <row r="67" spans="1:12" ht="13.5">
      <c r="A67" s="331"/>
      <c r="B67" s="240" t="s">
        <v>220</v>
      </c>
      <c r="C67" s="73" t="s">
        <v>217</v>
      </c>
      <c r="D67" s="75">
        <v>0.4</v>
      </c>
      <c r="E67" s="85">
        <f>E65*D67</f>
        <v>49.824000000000005</v>
      </c>
      <c r="F67" s="202"/>
      <c r="G67" s="85">
        <f>F67*E67</f>
        <v>0</v>
      </c>
      <c r="H67" s="85"/>
      <c r="I67" s="85"/>
      <c r="J67" s="85"/>
      <c r="K67" s="85"/>
      <c r="L67" s="85">
        <f>K67+I67+G67</f>
        <v>0</v>
      </c>
    </row>
    <row r="68" spans="1:12" ht="27">
      <c r="A68" s="121">
        <v>6</v>
      </c>
      <c r="B68" s="181" t="s">
        <v>395</v>
      </c>
      <c r="C68" s="56" t="s">
        <v>144</v>
      </c>
      <c r="D68" s="57"/>
      <c r="E68" s="57">
        <v>4</v>
      </c>
      <c r="F68" s="162"/>
      <c r="G68" s="119"/>
      <c r="H68" s="119"/>
      <c r="I68" s="119"/>
      <c r="J68" s="119"/>
      <c r="K68" s="119"/>
      <c r="L68" s="119"/>
    </row>
    <row r="69" spans="1:12" ht="13.5">
      <c r="A69" s="178"/>
      <c r="B69" s="177" t="s">
        <v>155</v>
      </c>
      <c r="C69" s="115" t="s">
        <v>0</v>
      </c>
      <c r="D69" s="113">
        <v>1</v>
      </c>
      <c r="E69" s="58">
        <f>E68*D69</f>
        <v>4</v>
      </c>
      <c r="F69" s="58"/>
      <c r="G69" s="58"/>
      <c r="H69" s="58"/>
      <c r="I69" s="58">
        <f>H69*E69</f>
        <v>0</v>
      </c>
      <c r="J69" s="58"/>
      <c r="K69" s="58"/>
      <c r="L69" s="58">
        <f>I69+G69</f>
        <v>0</v>
      </c>
    </row>
    <row r="70" spans="1:12" ht="13.5">
      <c r="A70" s="178"/>
      <c r="B70" s="179" t="s">
        <v>208</v>
      </c>
      <c r="C70" s="164" t="s">
        <v>181</v>
      </c>
      <c r="D70" s="162"/>
      <c r="E70" s="162">
        <v>1</v>
      </c>
      <c r="F70" s="162"/>
      <c r="G70" s="162"/>
      <c r="H70" s="162"/>
      <c r="I70" s="162"/>
      <c r="J70" s="162"/>
      <c r="K70" s="162">
        <f>J70*E70</f>
        <v>0</v>
      </c>
      <c r="L70" s="162">
        <f>K70</f>
        <v>0</v>
      </c>
    </row>
    <row r="71" spans="1:12" ht="13.5">
      <c r="A71" s="178"/>
      <c r="B71" s="179" t="s">
        <v>396</v>
      </c>
      <c r="C71" s="164" t="s">
        <v>144</v>
      </c>
      <c r="D71" s="162">
        <v>1</v>
      </c>
      <c r="E71" s="162">
        <f>E68*D71</f>
        <v>4</v>
      </c>
      <c r="F71" s="162"/>
      <c r="G71" s="162">
        <f>F71*E71</f>
        <v>0</v>
      </c>
      <c r="H71" s="162"/>
      <c r="I71" s="162"/>
      <c r="J71" s="162"/>
      <c r="K71" s="162"/>
      <c r="L71" s="162">
        <f>G71</f>
        <v>0</v>
      </c>
    </row>
    <row r="72" spans="1:12" ht="13.5">
      <c r="A72" s="178"/>
      <c r="B72" s="240" t="s">
        <v>238</v>
      </c>
      <c r="C72" s="90" t="s">
        <v>124</v>
      </c>
      <c r="D72" s="91" t="s">
        <v>205</v>
      </c>
      <c r="E72" s="92">
        <v>48</v>
      </c>
      <c r="F72" s="92"/>
      <c r="G72" s="92">
        <f>F72*E72</f>
        <v>0</v>
      </c>
      <c r="H72" s="92"/>
      <c r="I72" s="92"/>
      <c r="J72" s="92"/>
      <c r="K72" s="92"/>
      <c r="L72" s="92">
        <f>G72</f>
        <v>0</v>
      </c>
    </row>
    <row r="73" spans="1:12" ht="13.5">
      <c r="A73" s="178"/>
      <c r="B73" s="257" t="s">
        <v>233</v>
      </c>
      <c r="C73" s="84" t="s">
        <v>144</v>
      </c>
      <c r="D73" s="149">
        <v>4</v>
      </c>
      <c r="E73" s="123">
        <f>E69*D73</f>
        <v>16</v>
      </c>
      <c r="F73" s="123"/>
      <c r="G73" s="123">
        <f>F73*E73</f>
        <v>0</v>
      </c>
      <c r="H73" s="123"/>
      <c r="I73" s="123"/>
      <c r="J73" s="123"/>
      <c r="K73" s="123"/>
      <c r="L73" s="123">
        <f>G73</f>
        <v>0</v>
      </c>
    </row>
    <row r="74" spans="1:12" ht="13.5">
      <c r="A74" s="121">
        <v>7</v>
      </c>
      <c r="B74" s="259" t="s">
        <v>348</v>
      </c>
      <c r="C74" s="221" t="s">
        <v>144</v>
      </c>
      <c r="D74" s="260"/>
      <c r="E74" s="223">
        <v>1</v>
      </c>
      <c r="F74" s="123"/>
      <c r="G74" s="123"/>
      <c r="H74" s="123"/>
      <c r="I74" s="123"/>
      <c r="J74" s="123"/>
      <c r="K74" s="123"/>
      <c r="L74" s="123"/>
    </row>
    <row r="75" spans="1:12" ht="13.5">
      <c r="A75" s="178"/>
      <c r="B75" s="177" t="s">
        <v>155</v>
      </c>
      <c r="C75" s="115" t="s">
        <v>0</v>
      </c>
      <c r="D75" s="113">
        <v>1</v>
      </c>
      <c r="E75" s="58">
        <f>E74*D75</f>
        <v>1</v>
      </c>
      <c r="F75" s="58"/>
      <c r="G75" s="58"/>
      <c r="H75" s="58"/>
      <c r="I75" s="58">
        <f>H75*E75</f>
        <v>0</v>
      </c>
      <c r="J75" s="58"/>
      <c r="K75" s="58"/>
      <c r="L75" s="58">
        <f>I75+G75</f>
        <v>0</v>
      </c>
    </row>
    <row r="76" spans="1:12" ht="13.5">
      <c r="A76" s="178"/>
      <c r="B76" s="257" t="s">
        <v>349</v>
      </c>
      <c r="C76" s="84" t="s">
        <v>121</v>
      </c>
      <c r="D76" s="149"/>
      <c r="E76" s="123">
        <v>6</v>
      </c>
      <c r="F76" s="123"/>
      <c r="G76" s="123">
        <f>F76*E76</f>
        <v>0</v>
      </c>
      <c r="H76" s="123"/>
      <c r="I76" s="123"/>
      <c r="J76" s="123"/>
      <c r="K76" s="123"/>
      <c r="L76" s="123">
        <f>G76</f>
        <v>0</v>
      </c>
    </row>
    <row r="77" spans="1:12" ht="13.5">
      <c r="A77" s="178"/>
      <c r="B77" s="257" t="s">
        <v>123</v>
      </c>
      <c r="C77" s="84" t="s">
        <v>0</v>
      </c>
      <c r="D77" s="149">
        <v>20</v>
      </c>
      <c r="E77" s="123">
        <f>E74*D77</f>
        <v>20</v>
      </c>
      <c r="F77" s="123"/>
      <c r="G77" s="123">
        <f>F77*E77</f>
        <v>0</v>
      </c>
      <c r="H77" s="123"/>
      <c r="I77" s="123"/>
      <c r="J77" s="123"/>
      <c r="K77" s="123"/>
      <c r="L77" s="92">
        <f>G77</f>
        <v>0</v>
      </c>
    </row>
    <row r="78" spans="1:12" ht="27">
      <c r="A78" s="121">
        <v>8</v>
      </c>
      <c r="B78" s="261" t="s">
        <v>352</v>
      </c>
      <c r="C78" s="56" t="s">
        <v>121</v>
      </c>
      <c r="D78" s="57"/>
      <c r="E78" s="125">
        <v>7.16</v>
      </c>
      <c r="F78" s="120"/>
      <c r="G78" s="92"/>
      <c r="H78" s="92"/>
      <c r="I78" s="92"/>
      <c r="J78" s="92"/>
      <c r="K78" s="92"/>
      <c r="L78" s="152"/>
    </row>
    <row r="79" spans="1:12" ht="13.5">
      <c r="A79" s="178"/>
      <c r="B79" s="356" t="s">
        <v>155</v>
      </c>
      <c r="C79" s="112" t="s">
        <v>0</v>
      </c>
      <c r="D79" s="166">
        <v>1</v>
      </c>
      <c r="E79" s="166">
        <f>E78*D79</f>
        <v>7.16</v>
      </c>
      <c r="F79" s="166"/>
      <c r="G79" s="166"/>
      <c r="H79" s="166"/>
      <c r="I79" s="166">
        <f>H79*E79</f>
        <v>0</v>
      </c>
      <c r="J79" s="166"/>
      <c r="K79" s="166"/>
      <c r="L79" s="166">
        <f>K79+I79+G79</f>
        <v>0</v>
      </c>
    </row>
    <row r="80" spans="1:12" ht="13.5">
      <c r="A80" s="178"/>
      <c r="B80" s="180" t="s">
        <v>178</v>
      </c>
      <c r="C80" s="122" t="s">
        <v>217</v>
      </c>
      <c r="D80" s="186">
        <v>0.25</v>
      </c>
      <c r="E80" s="123">
        <f>E78*D80</f>
        <v>1.79</v>
      </c>
      <c r="F80" s="123"/>
      <c r="G80" s="123">
        <f>F80*E80</f>
        <v>0</v>
      </c>
      <c r="H80" s="123"/>
      <c r="I80" s="123"/>
      <c r="J80" s="123"/>
      <c r="K80" s="123"/>
      <c r="L80" s="166">
        <f>K80+I80+G80</f>
        <v>0</v>
      </c>
    </row>
    <row r="81" spans="1:12" ht="27">
      <c r="A81" s="121">
        <v>9</v>
      </c>
      <c r="B81" s="259" t="s">
        <v>350</v>
      </c>
      <c r="C81" s="224" t="s">
        <v>144</v>
      </c>
      <c r="D81" s="320"/>
      <c r="E81" s="225">
        <v>5</v>
      </c>
      <c r="F81" s="123"/>
      <c r="G81" s="123"/>
      <c r="H81" s="123"/>
      <c r="I81" s="123"/>
      <c r="J81" s="123"/>
      <c r="K81" s="123"/>
      <c r="L81" s="123"/>
    </row>
    <row r="82" spans="1:12" ht="13.5">
      <c r="A82" s="178"/>
      <c r="B82" s="177" t="s">
        <v>155</v>
      </c>
      <c r="C82" s="115" t="s">
        <v>0</v>
      </c>
      <c r="D82" s="113">
        <v>1</v>
      </c>
      <c r="E82" s="58">
        <f>E81*D82</f>
        <v>5</v>
      </c>
      <c r="F82" s="58"/>
      <c r="G82" s="58"/>
      <c r="H82" s="58"/>
      <c r="I82" s="58">
        <f>H82*E82</f>
        <v>0</v>
      </c>
      <c r="J82" s="58"/>
      <c r="K82" s="58"/>
      <c r="L82" s="58">
        <f>I82+G82</f>
        <v>0</v>
      </c>
    </row>
    <row r="83" spans="1:12" ht="13.5">
      <c r="A83" s="178"/>
      <c r="B83" s="257" t="s">
        <v>351</v>
      </c>
      <c r="C83" s="84" t="s">
        <v>144</v>
      </c>
      <c r="D83" s="149">
        <v>1</v>
      </c>
      <c r="E83" s="123">
        <f>E81*D83</f>
        <v>5</v>
      </c>
      <c r="F83" s="123"/>
      <c r="G83" s="123">
        <f>F83*E83</f>
        <v>0</v>
      </c>
      <c r="H83" s="123"/>
      <c r="I83" s="123"/>
      <c r="J83" s="123"/>
      <c r="K83" s="123"/>
      <c r="L83" s="123">
        <f>G83</f>
        <v>0</v>
      </c>
    </row>
    <row r="84" spans="1:12" ht="13.5">
      <c r="A84" s="332"/>
      <c r="B84" s="259" t="s">
        <v>5</v>
      </c>
      <c r="C84" s="221"/>
      <c r="D84" s="260"/>
      <c r="E84" s="223"/>
      <c r="F84" s="223"/>
      <c r="G84" s="223"/>
      <c r="H84" s="223"/>
      <c r="I84" s="223"/>
      <c r="J84" s="223"/>
      <c r="K84" s="223"/>
      <c r="L84" s="223">
        <f>SUM(L34:L83)</f>
        <v>0</v>
      </c>
    </row>
    <row r="85" spans="1:12" ht="19.5" customHeight="1">
      <c r="A85" s="139"/>
      <c r="B85" s="561" t="s">
        <v>239</v>
      </c>
      <c r="C85" s="546"/>
      <c r="D85" s="546"/>
      <c r="E85" s="546"/>
      <c r="F85" s="173"/>
      <c r="G85" s="173"/>
      <c r="H85" s="174"/>
      <c r="I85" s="173"/>
      <c r="J85" s="173"/>
      <c r="K85" s="173"/>
      <c r="L85" s="175"/>
    </row>
    <row r="86" spans="1:12" ht="13.5">
      <c r="A86" s="121">
        <v>1</v>
      </c>
      <c r="B86" s="259" t="s">
        <v>234</v>
      </c>
      <c r="C86" s="221" t="s">
        <v>137</v>
      </c>
      <c r="D86" s="260"/>
      <c r="E86" s="223">
        <v>18.5</v>
      </c>
      <c r="F86" s="223"/>
      <c r="G86" s="223"/>
      <c r="H86" s="223"/>
      <c r="I86" s="223"/>
      <c r="J86" s="223"/>
      <c r="K86" s="223"/>
      <c r="L86" s="223"/>
    </row>
    <row r="87" spans="1:12" ht="13.5">
      <c r="A87" s="178"/>
      <c r="B87" s="177" t="s">
        <v>155</v>
      </c>
      <c r="C87" s="115" t="s">
        <v>0</v>
      </c>
      <c r="D87" s="113">
        <v>1</v>
      </c>
      <c r="E87" s="58">
        <f>E86*D87</f>
        <v>18.5</v>
      </c>
      <c r="F87" s="58"/>
      <c r="G87" s="58"/>
      <c r="H87" s="58"/>
      <c r="I87" s="58">
        <f>H87*E87</f>
        <v>0</v>
      </c>
      <c r="J87" s="58"/>
      <c r="K87" s="58"/>
      <c r="L87" s="58">
        <f>I87+G87</f>
        <v>0</v>
      </c>
    </row>
    <row r="88" spans="1:12" ht="13.5">
      <c r="A88" s="178"/>
      <c r="B88" s="257" t="s">
        <v>235</v>
      </c>
      <c r="C88" s="84" t="s">
        <v>181</v>
      </c>
      <c r="D88" s="149"/>
      <c r="E88" s="123">
        <v>3</v>
      </c>
      <c r="F88" s="123"/>
      <c r="G88" s="123"/>
      <c r="H88" s="123"/>
      <c r="I88" s="123"/>
      <c r="J88" s="123"/>
      <c r="K88" s="123">
        <f>J88*E88</f>
        <v>0</v>
      </c>
      <c r="L88" s="123">
        <f>K88</f>
        <v>0</v>
      </c>
    </row>
    <row r="89" spans="1:12" ht="27">
      <c r="A89" s="121">
        <v>2</v>
      </c>
      <c r="B89" s="338" t="s">
        <v>236</v>
      </c>
      <c r="C89" s="189" t="s">
        <v>137</v>
      </c>
      <c r="D89" s="191"/>
      <c r="E89" s="191">
        <v>9.5</v>
      </c>
      <c r="F89" s="186"/>
      <c r="G89" s="186"/>
      <c r="H89" s="186"/>
      <c r="I89" s="186"/>
      <c r="J89" s="186"/>
      <c r="K89" s="186"/>
      <c r="L89" s="186"/>
    </row>
    <row r="90" spans="1:12" ht="13.5">
      <c r="A90" s="178"/>
      <c r="B90" s="177" t="s">
        <v>155</v>
      </c>
      <c r="C90" s="115" t="s">
        <v>0</v>
      </c>
      <c r="D90" s="113">
        <v>1</v>
      </c>
      <c r="E90" s="58">
        <f>E89*D90</f>
        <v>9.5</v>
      </c>
      <c r="F90" s="58"/>
      <c r="G90" s="58"/>
      <c r="H90" s="58"/>
      <c r="I90" s="58">
        <f>H90*E90</f>
        <v>0</v>
      </c>
      <c r="J90" s="58"/>
      <c r="K90" s="58"/>
      <c r="L90" s="58">
        <f>I90+G90</f>
        <v>0</v>
      </c>
    </row>
    <row r="91" spans="1:12" ht="13.5">
      <c r="A91" s="178"/>
      <c r="B91" s="180" t="s">
        <v>237</v>
      </c>
      <c r="C91" s="122" t="s">
        <v>137</v>
      </c>
      <c r="D91" s="186">
        <v>1.2</v>
      </c>
      <c r="E91" s="186">
        <f>E89*D91</f>
        <v>11.4</v>
      </c>
      <c r="F91" s="186"/>
      <c r="G91" s="186">
        <f>F91*E91</f>
        <v>0</v>
      </c>
      <c r="H91" s="186"/>
      <c r="I91" s="186"/>
      <c r="J91" s="186"/>
      <c r="K91" s="186"/>
      <c r="L91" s="186">
        <f>G91</f>
        <v>0</v>
      </c>
    </row>
    <row r="92" spans="1:12" ht="13.5">
      <c r="A92" s="332"/>
      <c r="B92" s="259" t="s">
        <v>5</v>
      </c>
      <c r="C92" s="221"/>
      <c r="D92" s="260"/>
      <c r="E92" s="223"/>
      <c r="F92" s="223"/>
      <c r="G92" s="223"/>
      <c r="H92" s="223"/>
      <c r="I92" s="223"/>
      <c r="J92" s="223"/>
      <c r="K92" s="223"/>
      <c r="L92" s="223">
        <f>SUM(L86:L91)</f>
        <v>0</v>
      </c>
    </row>
    <row r="93" spans="1:12" ht="13.5">
      <c r="A93" s="335"/>
      <c r="B93" s="100" t="s">
        <v>154</v>
      </c>
      <c r="C93" s="99"/>
      <c r="D93" s="60"/>
      <c r="E93" s="61"/>
      <c r="F93" s="62"/>
      <c r="G93" s="62">
        <f>SUM(G13:G91)</f>
        <v>0</v>
      </c>
      <c r="H93" s="62"/>
      <c r="I93" s="62"/>
      <c r="J93" s="62"/>
      <c r="K93" s="62"/>
      <c r="L93" s="57">
        <f>L92+L84+L32</f>
        <v>0</v>
      </c>
    </row>
    <row r="94" spans="1:12" ht="13.5">
      <c r="A94" s="97"/>
      <c r="B94" s="241" t="s">
        <v>132</v>
      </c>
      <c r="C94" s="242">
        <v>0.05</v>
      </c>
      <c r="D94" s="243"/>
      <c r="E94" s="244"/>
      <c r="F94" s="245"/>
      <c r="G94" s="245"/>
      <c r="H94" s="245"/>
      <c r="I94" s="245"/>
      <c r="J94" s="245"/>
      <c r="K94" s="245"/>
      <c r="L94" s="209">
        <f>G93*C94</f>
        <v>0</v>
      </c>
    </row>
    <row r="95" spans="1:12" ht="13.5">
      <c r="A95" s="97"/>
      <c r="B95" s="100" t="s">
        <v>5</v>
      </c>
      <c r="C95" s="99"/>
      <c r="D95" s="60"/>
      <c r="E95" s="61"/>
      <c r="F95" s="62"/>
      <c r="G95" s="62"/>
      <c r="H95" s="62"/>
      <c r="I95" s="62"/>
      <c r="J95" s="62"/>
      <c r="K95" s="62"/>
      <c r="L95" s="58">
        <f>L94+L93</f>
        <v>0</v>
      </c>
    </row>
    <row r="96" spans="1:12" ht="13.5">
      <c r="A96" s="65"/>
      <c r="B96" s="101" t="s">
        <v>133</v>
      </c>
      <c r="C96" s="64">
        <v>0.1</v>
      </c>
      <c r="D96" s="60"/>
      <c r="E96" s="61"/>
      <c r="F96" s="62"/>
      <c r="G96" s="62"/>
      <c r="H96" s="62"/>
      <c r="I96" s="62"/>
      <c r="J96" s="62"/>
      <c r="K96" s="62"/>
      <c r="L96" s="58">
        <f>L95*C96</f>
        <v>0</v>
      </c>
    </row>
    <row r="97" spans="1:12" ht="13.5">
      <c r="A97" s="65"/>
      <c r="B97" s="102" t="s">
        <v>122</v>
      </c>
      <c r="C97" s="64"/>
      <c r="D97" s="60"/>
      <c r="E97" s="61"/>
      <c r="F97" s="62"/>
      <c r="G97" s="62"/>
      <c r="H97" s="62"/>
      <c r="I97" s="62"/>
      <c r="J97" s="62"/>
      <c r="K97" s="62"/>
      <c r="L97" s="58">
        <f>L96+L95</f>
        <v>0</v>
      </c>
    </row>
    <row r="98" spans="1:12" ht="13.5">
      <c r="A98" s="103"/>
      <c r="B98" s="98" t="s">
        <v>134</v>
      </c>
      <c r="C98" s="99">
        <v>0.08</v>
      </c>
      <c r="D98" s="104"/>
      <c r="E98" s="105"/>
      <c r="F98" s="98"/>
      <c r="G98" s="96"/>
      <c r="H98" s="96"/>
      <c r="I98" s="96"/>
      <c r="J98" s="106"/>
      <c r="K98" s="106"/>
      <c r="L98" s="92">
        <f>L97*C98</f>
        <v>0</v>
      </c>
    </row>
    <row r="99" spans="2:12" ht="13.5">
      <c r="B99" s="100" t="s">
        <v>5</v>
      </c>
      <c r="C99" s="99"/>
      <c r="D99" s="104"/>
      <c r="E99" s="105"/>
      <c r="F99" s="98"/>
      <c r="G99" s="96"/>
      <c r="H99" s="96"/>
      <c r="I99" s="96"/>
      <c r="J99" s="106"/>
      <c r="K99" s="106"/>
      <c r="L99" s="92">
        <f>L98+L97</f>
        <v>0</v>
      </c>
    </row>
    <row r="100" spans="2:12" ht="13.5">
      <c r="B100" s="98" t="s">
        <v>120</v>
      </c>
      <c r="C100" s="99">
        <v>0.05</v>
      </c>
      <c r="D100" s="104"/>
      <c r="E100" s="105"/>
      <c r="F100" s="98"/>
      <c r="G100" s="96"/>
      <c r="H100" s="96"/>
      <c r="I100" s="96"/>
      <c r="J100" s="106"/>
      <c r="K100" s="106"/>
      <c r="L100" s="92">
        <f>L99*C100</f>
        <v>0</v>
      </c>
    </row>
    <row r="101" spans="2:12" ht="13.5">
      <c r="B101" s="100" t="s">
        <v>5</v>
      </c>
      <c r="C101" s="99"/>
      <c r="D101" s="104"/>
      <c r="E101" s="105"/>
      <c r="F101" s="98"/>
      <c r="G101" s="96"/>
      <c r="H101" s="96"/>
      <c r="I101" s="96"/>
      <c r="J101" s="106"/>
      <c r="K101" s="106"/>
      <c r="L101" s="92">
        <f>L100+L99</f>
        <v>0</v>
      </c>
    </row>
    <row r="102" spans="2:12" ht="13.5">
      <c r="B102" s="98" t="s">
        <v>135</v>
      </c>
      <c r="C102" s="99">
        <v>0.18</v>
      </c>
      <c r="D102" s="104"/>
      <c r="E102" s="105"/>
      <c r="F102" s="98"/>
      <c r="G102" s="96"/>
      <c r="H102" s="96"/>
      <c r="I102" s="96"/>
      <c r="J102" s="106"/>
      <c r="K102" s="106"/>
      <c r="L102" s="92">
        <f>L101*C102</f>
        <v>0</v>
      </c>
    </row>
    <row r="103" spans="2:12" ht="13.5">
      <c r="B103" s="100" t="s">
        <v>154</v>
      </c>
      <c r="C103" s="107"/>
      <c r="D103" s="107"/>
      <c r="E103" s="107"/>
      <c r="F103" s="107"/>
      <c r="G103" s="108"/>
      <c r="H103" s="108"/>
      <c r="I103" s="108"/>
      <c r="J103" s="108"/>
      <c r="K103" s="108"/>
      <c r="L103" s="109">
        <f>L102+L101</f>
        <v>0</v>
      </c>
    </row>
    <row r="104" ht="13.5">
      <c r="L104" s="111"/>
    </row>
    <row r="106" ht="13.5">
      <c r="L106" s="110"/>
    </row>
    <row r="111" ht="13.5">
      <c r="L111" s="110"/>
    </row>
  </sheetData>
  <sheetProtection/>
  <mergeCells count="10">
    <mergeCell ref="B85:E85"/>
    <mergeCell ref="L9:L10"/>
    <mergeCell ref="B12:E12"/>
    <mergeCell ref="H9:I9"/>
    <mergeCell ref="J9:K9"/>
    <mergeCell ref="A20:A21"/>
    <mergeCell ref="B33:E33"/>
    <mergeCell ref="A9:A10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8">
      <selection activeCell="J14" sqref="J14:J45"/>
    </sheetView>
  </sheetViews>
  <sheetFormatPr defaultColWidth="8.75390625" defaultRowHeight="12.75"/>
  <cols>
    <col min="1" max="1" width="4.25390625" style="67" customWidth="1"/>
    <col min="2" max="2" width="43.375" style="67" customWidth="1"/>
    <col min="3" max="3" width="9.00390625" style="67" customWidth="1"/>
    <col min="4" max="4" width="7.25390625" style="67" customWidth="1"/>
    <col min="5" max="5" width="8.875" style="67" customWidth="1"/>
    <col min="6" max="6" width="7.375" style="67" customWidth="1"/>
    <col min="7" max="7" width="10.75390625" style="67" customWidth="1"/>
    <col min="8" max="8" width="7.625" style="67" customWidth="1"/>
    <col min="9" max="9" width="8.375" style="67" customWidth="1"/>
    <col min="10" max="10" width="7.875" style="67" customWidth="1"/>
    <col min="11" max="11" width="8.75390625" style="67" customWidth="1"/>
    <col min="12" max="12" width="14.125" style="67" customWidth="1"/>
    <col min="13" max="16384" width="8.75390625" style="67" customWidth="1"/>
  </cols>
  <sheetData>
    <row r="2" spans="2:10" ht="16.5">
      <c r="B2" s="66" t="s">
        <v>367</v>
      </c>
      <c r="C2" s="66"/>
      <c r="D2" s="66"/>
      <c r="E2" s="340"/>
      <c r="F2" s="340"/>
      <c r="G2" s="340"/>
      <c r="H2" s="154"/>
      <c r="I2" s="68"/>
      <c r="J2" s="68"/>
    </row>
    <row r="3" spans="2:12" ht="18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6.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21" customHeight="1">
      <c r="B5" s="68"/>
      <c r="C5" s="66" t="s">
        <v>355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8.7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ht="16.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5.75" customHeight="1">
      <c r="B8" s="68" t="s">
        <v>125</v>
      </c>
      <c r="C8" s="68"/>
      <c r="D8" s="68"/>
      <c r="E8" s="68"/>
      <c r="F8" s="68"/>
      <c r="G8" s="68"/>
      <c r="H8" s="68"/>
      <c r="I8" s="68"/>
      <c r="J8" s="68"/>
      <c r="K8" s="70"/>
      <c r="L8" s="68"/>
    </row>
    <row r="9" spans="1:12" ht="13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42.75" customHeight="1">
      <c r="A10" s="555" t="s">
        <v>10</v>
      </c>
      <c r="B10" s="130"/>
      <c r="C10" s="72"/>
      <c r="D10" s="557" t="s">
        <v>2</v>
      </c>
      <c r="E10" s="558"/>
      <c r="F10" s="559" t="s">
        <v>3</v>
      </c>
      <c r="G10" s="560"/>
      <c r="H10" s="547" t="s">
        <v>4</v>
      </c>
      <c r="I10" s="548"/>
      <c r="J10" s="547" t="s">
        <v>126</v>
      </c>
      <c r="K10" s="548"/>
      <c r="L10" s="552" t="s">
        <v>157</v>
      </c>
    </row>
    <row r="11" spans="1:12" ht="72" customHeight="1">
      <c r="A11" s="556"/>
      <c r="B11" s="88" t="s">
        <v>11</v>
      </c>
      <c r="C11" s="89" t="s">
        <v>1</v>
      </c>
      <c r="D11" s="128" t="s">
        <v>127</v>
      </c>
      <c r="E11" s="73" t="s">
        <v>6</v>
      </c>
      <c r="F11" s="74" t="s">
        <v>7</v>
      </c>
      <c r="G11" s="75" t="s">
        <v>5</v>
      </c>
      <c r="H11" s="76" t="s">
        <v>7</v>
      </c>
      <c r="I11" s="75" t="s">
        <v>5</v>
      </c>
      <c r="J11" s="76" t="s">
        <v>7</v>
      </c>
      <c r="K11" s="75" t="s">
        <v>5</v>
      </c>
      <c r="L11" s="553"/>
    </row>
    <row r="12" spans="1:12" ht="13.5">
      <c r="A12" s="252" t="s">
        <v>8</v>
      </c>
      <c r="B12" s="253">
        <v>2</v>
      </c>
      <c r="C12" s="254">
        <v>3</v>
      </c>
      <c r="D12" s="341" t="s">
        <v>9</v>
      </c>
      <c r="E12" s="255">
        <v>5</v>
      </c>
      <c r="F12" s="256">
        <v>6</v>
      </c>
      <c r="G12" s="255">
        <v>7</v>
      </c>
      <c r="H12" s="256">
        <v>8</v>
      </c>
      <c r="I12" s="255">
        <v>9</v>
      </c>
      <c r="J12" s="255">
        <v>10</v>
      </c>
      <c r="K12" s="255">
        <v>11</v>
      </c>
      <c r="L12" s="252">
        <v>12</v>
      </c>
    </row>
    <row r="13" spans="1:12" ht="16.5">
      <c r="A13" s="139"/>
      <c r="B13" s="564" t="s">
        <v>397</v>
      </c>
      <c r="C13" s="546"/>
      <c r="D13" s="546"/>
      <c r="E13" s="565"/>
      <c r="F13" s="162"/>
      <c r="G13" s="162"/>
      <c r="H13" s="182"/>
      <c r="I13" s="162"/>
      <c r="J13" s="162"/>
      <c r="K13" s="162"/>
      <c r="L13" s="162"/>
    </row>
    <row r="14" spans="1:12" ht="27">
      <c r="A14" s="122">
        <v>1</v>
      </c>
      <c r="B14" s="94" t="s">
        <v>398</v>
      </c>
      <c r="C14" s="56" t="s">
        <v>121</v>
      </c>
      <c r="D14" s="57"/>
      <c r="E14" s="57">
        <v>77</v>
      </c>
      <c r="F14" s="162"/>
      <c r="G14" s="119"/>
      <c r="H14" s="119"/>
      <c r="I14" s="119"/>
      <c r="J14" s="119"/>
      <c r="K14" s="119"/>
      <c r="L14" s="119"/>
    </row>
    <row r="15" spans="1:12" ht="13.5">
      <c r="A15" s="193"/>
      <c r="B15" s="158" t="s">
        <v>155</v>
      </c>
      <c r="C15" s="115" t="s">
        <v>0</v>
      </c>
      <c r="D15" s="58">
        <v>1</v>
      </c>
      <c r="E15" s="58">
        <f>E14*D15</f>
        <v>77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93"/>
      <c r="B16" s="158" t="s">
        <v>372</v>
      </c>
      <c r="C16" s="115" t="s">
        <v>121</v>
      </c>
      <c r="D16" s="115">
        <v>1.08</v>
      </c>
      <c r="E16" s="58">
        <f>E14*D16</f>
        <v>83.16000000000001</v>
      </c>
      <c r="F16" s="58"/>
      <c r="G16" s="58">
        <f>F16*E16</f>
        <v>0</v>
      </c>
      <c r="H16" s="58"/>
      <c r="I16" s="58"/>
      <c r="J16" s="58"/>
      <c r="K16" s="58"/>
      <c r="L16" s="58">
        <f>G16</f>
        <v>0</v>
      </c>
    </row>
    <row r="17" spans="1:12" ht="27">
      <c r="A17" s="193"/>
      <c r="B17" s="158" t="s">
        <v>230</v>
      </c>
      <c r="C17" s="115" t="s">
        <v>121</v>
      </c>
      <c r="D17" s="115"/>
      <c r="E17" s="58">
        <v>13.2</v>
      </c>
      <c r="F17" s="58"/>
      <c r="G17" s="58">
        <f>F17*E17</f>
        <v>0</v>
      </c>
      <c r="H17" s="58"/>
      <c r="I17" s="58"/>
      <c r="J17" s="58"/>
      <c r="K17" s="58"/>
      <c r="L17" s="58">
        <f>G17</f>
        <v>0</v>
      </c>
    </row>
    <row r="18" spans="1:12" ht="13.5">
      <c r="A18" s="193"/>
      <c r="B18" s="158" t="s">
        <v>228</v>
      </c>
      <c r="C18" s="115" t="s">
        <v>229</v>
      </c>
      <c r="D18" s="58">
        <v>8</v>
      </c>
      <c r="E18" s="58">
        <f>E14*D18</f>
        <v>616</v>
      </c>
      <c r="F18" s="58"/>
      <c r="G18" s="58">
        <f>F18*E18</f>
        <v>0</v>
      </c>
      <c r="H18" s="58"/>
      <c r="I18" s="58"/>
      <c r="J18" s="58"/>
      <c r="K18" s="58"/>
      <c r="L18" s="58">
        <f>G18</f>
        <v>0</v>
      </c>
    </row>
    <row r="19" spans="1:12" ht="13.5">
      <c r="A19" s="193"/>
      <c r="B19" s="185" t="s">
        <v>123</v>
      </c>
      <c r="C19" s="112" t="s">
        <v>0</v>
      </c>
      <c r="D19" s="166">
        <v>0.1</v>
      </c>
      <c r="E19" s="166">
        <f>E14*D19</f>
        <v>7.7</v>
      </c>
      <c r="F19" s="166"/>
      <c r="G19" s="162">
        <f>F19*E19</f>
        <v>0</v>
      </c>
      <c r="H19" s="162"/>
      <c r="I19" s="162"/>
      <c r="J19" s="162"/>
      <c r="K19" s="162"/>
      <c r="L19" s="58">
        <f>K19+I19+G19</f>
        <v>0</v>
      </c>
    </row>
    <row r="20" spans="1:12" ht="27">
      <c r="A20" s="122">
        <v>2</v>
      </c>
      <c r="B20" s="188" t="s">
        <v>399</v>
      </c>
      <c r="C20" s="189" t="s">
        <v>121</v>
      </c>
      <c r="D20" s="191"/>
      <c r="E20" s="191">
        <v>63.75</v>
      </c>
      <c r="F20" s="162"/>
      <c r="G20" s="162"/>
      <c r="H20" s="162"/>
      <c r="I20" s="162"/>
      <c r="J20" s="162"/>
      <c r="K20" s="162"/>
      <c r="L20" s="58"/>
    </row>
    <row r="21" spans="1:12" ht="13.5">
      <c r="A21" s="193"/>
      <c r="B21" s="158" t="s">
        <v>155</v>
      </c>
      <c r="C21" s="115" t="s">
        <v>0</v>
      </c>
      <c r="D21" s="58">
        <v>1</v>
      </c>
      <c r="E21" s="58">
        <f>E20*D21</f>
        <v>63.75</v>
      </c>
      <c r="F21" s="58"/>
      <c r="G21" s="58"/>
      <c r="H21" s="58"/>
      <c r="I21" s="58">
        <f>H21*E21</f>
        <v>0</v>
      </c>
      <c r="J21" s="58"/>
      <c r="K21" s="58"/>
      <c r="L21" s="58">
        <f>K21+I21+G21</f>
        <v>0</v>
      </c>
    </row>
    <row r="22" spans="1:12" ht="15.75" customHeight="1">
      <c r="A22" s="193"/>
      <c r="B22" s="158" t="s">
        <v>400</v>
      </c>
      <c r="C22" s="115" t="s">
        <v>121</v>
      </c>
      <c r="D22" s="115">
        <v>1.02</v>
      </c>
      <c r="E22" s="58">
        <f>E20*D22</f>
        <v>65.025</v>
      </c>
      <c r="F22" s="58"/>
      <c r="G22" s="58">
        <f>F22*E22</f>
        <v>0</v>
      </c>
      <c r="H22" s="58"/>
      <c r="I22" s="58"/>
      <c r="J22" s="58"/>
      <c r="K22" s="58"/>
      <c r="L22" s="58">
        <f>G22</f>
        <v>0</v>
      </c>
    </row>
    <row r="23" spans="1:12" ht="13.5">
      <c r="A23" s="193"/>
      <c r="B23" s="158" t="s">
        <v>228</v>
      </c>
      <c r="C23" s="115" t="s">
        <v>229</v>
      </c>
      <c r="D23" s="58">
        <v>8</v>
      </c>
      <c r="E23" s="58">
        <f>E20*D23</f>
        <v>510</v>
      </c>
      <c r="F23" s="58"/>
      <c r="G23" s="58">
        <f>F23*E23</f>
        <v>0</v>
      </c>
      <c r="H23" s="58"/>
      <c r="I23" s="58"/>
      <c r="J23" s="58"/>
      <c r="K23" s="58"/>
      <c r="L23" s="58">
        <f>G23</f>
        <v>0</v>
      </c>
    </row>
    <row r="24" spans="1:12" ht="13.5">
      <c r="A24" s="193"/>
      <c r="B24" s="185" t="s">
        <v>123</v>
      </c>
      <c r="C24" s="112" t="s">
        <v>0</v>
      </c>
      <c r="D24" s="166">
        <v>0.1</v>
      </c>
      <c r="E24" s="166">
        <f>E20*D24</f>
        <v>6.375</v>
      </c>
      <c r="F24" s="166"/>
      <c r="G24" s="162">
        <f>F24*E24</f>
        <v>0</v>
      </c>
      <c r="H24" s="162"/>
      <c r="I24" s="162"/>
      <c r="J24" s="162"/>
      <c r="K24" s="162"/>
      <c r="L24" s="58">
        <f>K24+I24+G24</f>
        <v>0</v>
      </c>
    </row>
    <row r="25" spans="1:12" ht="27">
      <c r="A25" s="192">
        <v>3</v>
      </c>
      <c r="B25" s="188" t="s">
        <v>401</v>
      </c>
      <c r="C25" s="189" t="s">
        <v>124</v>
      </c>
      <c r="D25" s="191"/>
      <c r="E25" s="191">
        <v>23</v>
      </c>
      <c r="F25" s="186"/>
      <c r="G25" s="162"/>
      <c r="H25" s="162"/>
      <c r="I25" s="162"/>
      <c r="J25" s="162"/>
      <c r="K25" s="162"/>
      <c r="L25" s="58"/>
    </row>
    <row r="26" spans="1:12" ht="13.5">
      <c r="A26" s="193"/>
      <c r="B26" s="158" t="s">
        <v>155</v>
      </c>
      <c r="C26" s="115" t="s">
        <v>0</v>
      </c>
      <c r="D26" s="58">
        <v>1</v>
      </c>
      <c r="E26" s="58">
        <f>E25*D26</f>
        <v>23</v>
      </c>
      <c r="F26" s="58"/>
      <c r="G26" s="58"/>
      <c r="H26" s="58"/>
      <c r="I26" s="58">
        <f>H26*E26</f>
        <v>0</v>
      </c>
      <c r="J26" s="58"/>
      <c r="K26" s="58"/>
      <c r="L26" s="58">
        <f>K26+I26+G26</f>
        <v>0</v>
      </c>
    </row>
    <row r="27" spans="1:12" ht="13.5">
      <c r="A27" s="193"/>
      <c r="B27" s="158" t="s">
        <v>402</v>
      </c>
      <c r="C27" s="115" t="s">
        <v>121</v>
      </c>
      <c r="D27" s="115">
        <v>0.6</v>
      </c>
      <c r="E27" s="58">
        <f>E25*D27</f>
        <v>13.799999999999999</v>
      </c>
      <c r="F27" s="58"/>
      <c r="G27" s="58">
        <f>F27*E27</f>
        <v>0</v>
      </c>
      <c r="H27" s="58"/>
      <c r="I27" s="58"/>
      <c r="J27" s="58"/>
      <c r="K27" s="58"/>
      <c r="L27" s="58">
        <f>G27</f>
        <v>0</v>
      </c>
    </row>
    <row r="28" spans="1:12" ht="13.5">
      <c r="A28" s="193"/>
      <c r="B28" s="158" t="s">
        <v>228</v>
      </c>
      <c r="C28" s="115" t="s">
        <v>229</v>
      </c>
      <c r="D28" s="58">
        <v>8</v>
      </c>
      <c r="E28" s="58">
        <f>E25*D28</f>
        <v>184</v>
      </c>
      <c r="F28" s="58"/>
      <c r="G28" s="58">
        <f>F28*E28</f>
        <v>0</v>
      </c>
      <c r="H28" s="58"/>
      <c r="I28" s="58"/>
      <c r="J28" s="58"/>
      <c r="K28" s="58"/>
      <c r="L28" s="58">
        <f>G28</f>
        <v>0</v>
      </c>
    </row>
    <row r="29" spans="1:12" ht="13.5">
      <c r="A29" s="193"/>
      <c r="B29" s="185" t="s">
        <v>123</v>
      </c>
      <c r="C29" s="112" t="s">
        <v>0</v>
      </c>
      <c r="D29" s="166">
        <v>0.2</v>
      </c>
      <c r="E29" s="166">
        <f>E25*D29</f>
        <v>4.6000000000000005</v>
      </c>
      <c r="F29" s="166"/>
      <c r="G29" s="162">
        <f>F29*E29</f>
        <v>0</v>
      </c>
      <c r="H29" s="162"/>
      <c r="I29" s="162"/>
      <c r="J29" s="162"/>
      <c r="K29" s="162"/>
      <c r="L29" s="58">
        <f>K29+I29+G29</f>
        <v>0</v>
      </c>
    </row>
    <row r="30" spans="1:12" ht="44.25" customHeight="1">
      <c r="A30" s="122">
        <v>4</v>
      </c>
      <c r="B30" s="94" t="s">
        <v>404</v>
      </c>
      <c r="C30" s="56" t="s">
        <v>121</v>
      </c>
      <c r="D30" s="57"/>
      <c r="E30" s="57">
        <v>25.2</v>
      </c>
      <c r="F30" s="162"/>
      <c r="G30" s="119"/>
      <c r="H30" s="119"/>
      <c r="I30" s="119"/>
      <c r="J30" s="119"/>
      <c r="K30" s="119"/>
      <c r="L30" s="119"/>
    </row>
    <row r="31" spans="1:12" ht="13.5">
      <c r="A31" s="193"/>
      <c r="B31" s="158" t="s">
        <v>155</v>
      </c>
      <c r="C31" s="115" t="s">
        <v>0</v>
      </c>
      <c r="D31" s="58">
        <v>1</v>
      </c>
      <c r="E31" s="58">
        <f>E30*D31</f>
        <v>25.2</v>
      </c>
      <c r="F31" s="58"/>
      <c r="G31" s="58"/>
      <c r="H31" s="58"/>
      <c r="I31" s="58">
        <f>H31*E31</f>
        <v>0</v>
      </c>
      <c r="J31" s="58"/>
      <c r="K31" s="58"/>
      <c r="L31" s="58">
        <f>K31+I31+G31</f>
        <v>0</v>
      </c>
    </row>
    <row r="32" spans="1:12" ht="13.5">
      <c r="A32" s="193"/>
      <c r="B32" s="183" t="s">
        <v>138</v>
      </c>
      <c r="C32" s="93" t="s">
        <v>0</v>
      </c>
      <c r="D32" s="115">
        <v>0.07</v>
      </c>
      <c r="E32" s="58">
        <f>E30*D32</f>
        <v>1.764</v>
      </c>
      <c r="F32" s="58"/>
      <c r="G32" s="58"/>
      <c r="H32" s="58"/>
      <c r="I32" s="58"/>
      <c r="J32" s="58"/>
      <c r="K32" s="58">
        <f>J32*E32</f>
        <v>0</v>
      </c>
      <c r="L32" s="58">
        <f>K32</f>
        <v>0</v>
      </c>
    </row>
    <row r="33" spans="1:12" ht="13.5">
      <c r="A33" s="193"/>
      <c r="B33" s="158" t="s">
        <v>403</v>
      </c>
      <c r="C33" s="115" t="s">
        <v>121</v>
      </c>
      <c r="D33" s="115">
        <v>1.25</v>
      </c>
      <c r="E33" s="58">
        <f>E30*D33</f>
        <v>31.5</v>
      </c>
      <c r="F33" s="58"/>
      <c r="G33" s="58">
        <f>F33*E33</f>
        <v>0</v>
      </c>
      <c r="H33" s="58"/>
      <c r="I33" s="58"/>
      <c r="J33" s="58"/>
      <c r="K33" s="58"/>
      <c r="L33" s="58">
        <f>G33</f>
        <v>0</v>
      </c>
    </row>
    <row r="34" spans="1:12" ht="13.5">
      <c r="A34" s="193"/>
      <c r="B34" s="158" t="s">
        <v>228</v>
      </c>
      <c r="C34" s="115" t="s">
        <v>229</v>
      </c>
      <c r="D34" s="58">
        <v>8</v>
      </c>
      <c r="E34" s="58">
        <f>E30*D34</f>
        <v>201.6</v>
      </c>
      <c r="F34" s="58"/>
      <c r="G34" s="58">
        <f>F34*E34</f>
        <v>0</v>
      </c>
      <c r="H34" s="58"/>
      <c r="I34" s="58"/>
      <c r="J34" s="58"/>
      <c r="K34" s="58"/>
      <c r="L34" s="58">
        <f>G34</f>
        <v>0</v>
      </c>
    </row>
    <row r="35" spans="1:12" ht="13.5">
      <c r="A35" s="193"/>
      <c r="B35" s="185" t="s">
        <v>123</v>
      </c>
      <c r="C35" s="112" t="s">
        <v>0</v>
      </c>
      <c r="D35" s="166">
        <v>0.1</v>
      </c>
      <c r="E35" s="166">
        <f>E30*D35</f>
        <v>2.52</v>
      </c>
      <c r="F35" s="162"/>
      <c r="G35" s="162">
        <f>F35*E35</f>
        <v>0</v>
      </c>
      <c r="H35" s="162"/>
      <c r="I35" s="162"/>
      <c r="J35" s="162"/>
      <c r="K35" s="162"/>
      <c r="L35" s="58">
        <f>K35+I35+G35</f>
        <v>0</v>
      </c>
    </row>
    <row r="36" spans="1:12" ht="27">
      <c r="A36" s="122">
        <v>5</v>
      </c>
      <c r="B36" s="94" t="s">
        <v>231</v>
      </c>
      <c r="C36" s="56" t="s">
        <v>124</v>
      </c>
      <c r="D36" s="57"/>
      <c r="E36" s="57">
        <v>29</v>
      </c>
      <c r="F36" s="162"/>
      <c r="G36" s="119"/>
      <c r="H36" s="119"/>
      <c r="I36" s="119"/>
      <c r="J36" s="119"/>
      <c r="K36" s="119"/>
      <c r="L36" s="119"/>
    </row>
    <row r="37" spans="1:12" ht="13.5">
      <c r="A37" s="193"/>
      <c r="B37" s="158" t="s">
        <v>155</v>
      </c>
      <c r="C37" s="115" t="s">
        <v>0</v>
      </c>
      <c r="D37" s="58">
        <v>1</v>
      </c>
      <c r="E37" s="58">
        <f>E36*D37</f>
        <v>29</v>
      </c>
      <c r="F37" s="58"/>
      <c r="G37" s="58"/>
      <c r="H37" s="58"/>
      <c r="I37" s="58">
        <f>H37*E37</f>
        <v>0</v>
      </c>
      <c r="J37" s="58"/>
      <c r="K37" s="58"/>
      <c r="L37" s="58">
        <f aca="true" t="shared" si="0" ref="L37:L42">K37+I37+G37</f>
        <v>0</v>
      </c>
    </row>
    <row r="38" spans="1:12" ht="13.5">
      <c r="A38" s="193"/>
      <c r="B38" s="183" t="s">
        <v>407</v>
      </c>
      <c r="C38" s="93" t="s">
        <v>124</v>
      </c>
      <c r="D38" s="162"/>
      <c r="E38" s="162">
        <v>11</v>
      </c>
      <c r="F38" s="162"/>
      <c r="G38" s="162">
        <f>F38*E38</f>
        <v>0</v>
      </c>
      <c r="H38" s="162"/>
      <c r="I38" s="162"/>
      <c r="J38" s="162"/>
      <c r="K38" s="162"/>
      <c r="L38" s="58">
        <f t="shared" si="0"/>
        <v>0</v>
      </c>
    </row>
    <row r="39" spans="1:12" ht="13.5">
      <c r="A39" s="193"/>
      <c r="B39" s="183" t="s">
        <v>405</v>
      </c>
      <c r="C39" s="93" t="s">
        <v>124</v>
      </c>
      <c r="D39" s="162"/>
      <c r="E39" s="162">
        <v>18</v>
      </c>
      <c r="F39" s="162"/>
      <c r="G39" s="162">
        <f>F39*E39</f>
        <v>0</v>
      </c>
      <c r="H39" s="162"/>
      <c r="I39" s="162"/>
      <c r="J39" s="162"/>
      <c r="K39" s="162"/>
      <c r="L39" s="58">
        <f t="shared" si="0"/>
        <v>0</v>
      </c>
    </row>
    <row r="40" spans="1:12" ht="13.5">
      <c r="A40" s="193"/>
      <c r="B40" s="200" t="s">
        <v>406</v>
      </c>
      <c r="C40" s="93" t="s">
        <v>144</v>
      </c>
      <c r="D40" s="162"/>
      <c r="E40" s="162">
        <v>4</v>
      </c>
      <c r="F40" s="162"/>
      <c r="G40" s="162">
        <f>F40*E40</f>
        <v>0</v>
      </c>
      <c r="H40" s="162"/>
      <c r="I40" s="162"/>
      <c r="J40" s="162"/>
      <c r="K40" s="162"/>
      <c r="L40" s="58">
        <f t="shared" si="0"/>
        <v>0</v>
      </c>
    </row>
    <row r="41" spans="1:12" ht="13.5">
      <c r="A41" s="193"/>
      <c r="B41" s="184" t="s">
        <v>232</v>
      </c>
      <c r="C41" s="164" t="s">
        <v>144</v>
      </c>
      <c r="D41" s="162"/>
      <c r="E41" s="162">
        <v>4</v>
      </c>
      <c r="F41" s="162"/>
      <c r="G41" s="162">
        <f>F41*E41</f>
        <v>0</v>
      </c>
      <c r="H41" s="162"/>
      <c r="I41" s="162"/>
      <c r="J41" s="162"/>
      <c r="K41" s="162"/>
      <c r="L41" s="58">
        <f t="shared" si="0"/>
        <v>0</v>
      </c>
    </row>
    <row r="42" spans="1:12" ht="13.5">
      <c r="A42" s="193"/>
      <c r="B42" s="185" t="s">
        <v>123</v>
      </c>
      <c r="C42" s="112" t="s">
        <v>0</v>
      </c>
      <c r="D42" s="166">
        <v>0.1</v>
      </c>
      <c r="E42" s="166">
        <f>E36*D42</f>
        <v>2.9000000000000004</v>
      </c>
      <c r="F42" s="166"/>
      <c r="G42" s="166">
        <f>F42*E42</f>
        <v>0</v>
      </c>
      <c r="H42" s="166"/>
      <c r="I42" s="166"/>
      <c r="J42" s="166"/>
      <c r="K42" s="166"/>
      <c r="L42" s="186">
        <f t="shared" si="0"/>
        <v>0</v>
      </c>
    </row>
    <row r="43" spans="1:12" ht="13.5">
      <c r="A43" s="194"/>
      <c r="B43" s="100" t="s">
        <v>154</v>
      </c>
      <c r="C43" s="99"/>
      <c r="D43" s="60"/>
      <c r="E43" s="61"/>
      <c r="F43" s="62"/>
      <c r="G43" s="62">
        <f>SUM(G13:G42)</f>
        <v>0</v>
      </c>
      <c r="H43" s="62"/>
      <c r="I43" s="62"/>
      <c r="J43" s="62"/>
      <c r="K43" s="62"/>
      <c r="L43" s="57">
        <f>SUM(L14:L42)</f>
        <v>0</v>
      </c>
    </row>
    <row r="44" spans="1:12" ht="13.5">
      <c r="A44" s="97"/>
      <c r="B44" s="98" t="s">
        <v>132</v>
      </c>
      <c r="C44" s="99">
        <v>0.05</v>
      </c>
      <c r="D44" s="60"/>
      <c r="E44" s="61"/>
      <c r="F44" s="62"/>
      <c r="G44" s="62"/>
      <c r="H44" s="62"/>
      <c r="I44" s="62"/>
      <c r="J44" s="62"/>
      <c r="K44" s="62"/>
      <c r="L44" s="58">
        <f>G43*C44</f>
        <v>0</v>
      </c>
    </row>
    <row r="45" spans="1:12" ht="13.5">
      <c r="A45" s="97"/>
      <c r="B45" s="100" t="s">
        <v>5</v>
      </c>
      <c r="C45" s="99"/>
      <c r="D45" s="60"/>
      <c r="E45" s="61"/>
      <c r="F45" s="62"/>
      <c r="G45" s="62"/>
      <c r="H45" s="62"/>
      <c r="I45" s="62"/>
      <c r="J45" s="62"/>
      <c r="K45" s="62"/>
      <c r="L45" s="58">
        <f>L44+L43</f>
        <v>0</v>
      </c>
    </row>
    <row r="46" spans="1:12" ht="13.5">
      <c r="A46" s="65"/>
      <c r="B46" s="101" t="s">
        <v>133</v>
      </c>
      <c r="C46" s="64">
        <v>0.1</v>
      </c>
      <c r="D46" s="60"/>
      <c r="E46" s="61"/>
      <c r="F46" s="62"/>
      <c r="G46" s="62"/>
      <c r="H46" s="62"/>
      <c r="I46" s="62"/>
      <c r="J46" s="62"/>
      <c r="K46" s="62"/>
      <c r="L46" s="58">
        <f>L45*C46</f>
        <v>0</v>
      </c>
    </row>
    <row r="47" spans="1:12" ht="13.5">
      <c r="A47" s="65"/>
      <c r="B47" s="102" t="s">
        <v>122</v>
      </c>
      <c r="C47" s="64"/>
      <c r="D47" s="60"/>
      <c r="E47" s="61"/>
      <c r="F47" s="62"/>
      <c r="G47" s="62"/>
      <c r="H47" s="62"/>
      <c r="I47" s="62"/>
      <c r="J47" s="62"/>
      <c r="K47" s="62"/>
      <c r="L47" s="58">
        <f>L46+L45</f>
        <v>0</v>
      </c>
    </row>
    <row r="48" spans="1:12" ht="13.5">
      <c r="A48" s="103"/>
      <c r="B48" s="98" t="s">
        <v>134</v>
      </c>
      <c r="C48" s="99">
        <v>0.08</v>
      </c>
      <c r="D48" s="104"/>
      <c r="E48" s="105"/>
      <c r="F48" s="98"/>
      <c r="G48" s="96"/>
      <c r="H48" s="96"/>
      <c r="I48" s="96"/>
      <c r="J48" s="106"/>
      <c r="K48" s="106"/>
      <c r="L48" s="92">
        <f>L47*C48</f>
        <v>0</v>
      </c>
    </row>
    <row r="49" spans="2:12" ht="13.5">
      <c r="B49" s="100" t="s">
        <v>5</v>
      </c>
      <c r="C49" s="99"/>
      <c r="D49" s="104"/>
      <c r="E49" s="105"/>
      <c r="F49" s="98"/>
      <c r="G49" s="96"/>
      <c r="H49" s="96"/>
      <c r="I49" s="96"/>
      <c r="J49" s="106"/>
      <c r="K49" s="106"/>
      <c r="L49" s="92">
        <f>L48+L47</f>
        <v>0</v>
      </c>
    </row>
    <row r="50" spans="2:12" ht="13.5">
      <c r="B50" s="98" t="s">
        <v>120</v>
      </c>
      <c r="C50" s="99">
        <v>0.05</v>
      </c>
      <c r="D50" s="104"/>
      <c r="E50" s="105"/>
      <c r="F50" s="98"/>
      <c r="G50" s="96"/>
      <c r="H50" s="96"/>
      <c r="I50" s="96"/>
      <c r="J50" s="106"/>
      <c r="K50" s="106"/>
      <c r="L50" s="92">
        <f>L49*C50</f>
        <v>0</v>
      </c>
    </row>
    <row r="51" spans="2:12" ht="13.5">
      <c r="B51" s="100" t="s">
        <v>5</v>
      </c>
      <c r="C51" s="99"/>
      <c r="D51" s="104"/>
      <c r="E51" s="105"/>
      <c r="F51" s="98"/>
      <c r="G51" s="96"/>
      <c r="H51" s="96"/>
      <c r="I51" s="96"/>
      <c r="J51" s="106"/>
      <c r="K51" s="106"/>
      <c r="L51" s="92">
        <f>L50+L49</f>
        <v>0</v>
      </c>
    </row>
    <row r="52" spans="2:12" ht="13.5">
      <c r="B52" s="98" t="s">
        <v>135</v>
      </c>
      <c r="C52" s="99">
        <v>0.18</v>
      </c>
      <c r="D52" s="104"/>
      <c r="E52" s="105"/>
      <c r="F52" s="98"/>
      <c r="G52" s="96"/>
      <c r="H52" s="96"/>
      <c r="I52" s="96"/>
      <c r="J52" s="106"/>
      <c r="K52" s="106"/>
      <c r="L52" s="92">
        <f>L51*C52</f>
        <v>0</v>
      </c>
    </row>
    <row r="53" spans="2:12" ht="13.5">
      <c r="B53" s="100" t="s">
        <v>154</v>
      </c>
      <c r="C53" s="107"/>
      <c r="D53" s="107"/>
      <c r="E53" s="107"/>
      <c r="F53" s="107"/>
      <c r="G53" s="108"/>
      <c r="H53" s="108"/>
      <c r="I53" s="108"/>
      <c r="J53" s="108"/>
      <c r="K53" s="108"/>
      <c r="L53" s="109">
        <f>L52+L51</f>
        <v>0</v>
      </c>
    </row>
    <row r="54" ht="13.5">
      <c r="L54" s="111"/>
    </row>
  </sheetData>
  <sheetProtection/>
  <mergeCells count="7">
    <mergeCell ref="B13:E13"/>
    <mergeCell ref="L10:L11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2"/>
  <sheetViews>
    <sheetView zoomScalePageLayoutView="0" workbookViewId="0" topLeftCell="A8">
      <selection activeCell="J14" sqref="J14:J118"/>
    </sheetView>
  </sheetViews>
  <sheetFormatPr defaultColWidth="8.75390625" defaultRowHeight="12.75"/>
  <cols>
    <col min="1" max="1" width="4.25390625" style="67" customWidth="1"/>
    <col min="2" max="2" width="43.25390625" style="67" customWidth="1"/>
    <col min="3" max="3" width="9.375" style="67" customWidth="1"/>
    <col min="4" max="4" width="7.25390625" style="67" customWidth="1"/>
    <col min="5" max="5" width="8.875" style="67" customWidth="1"/>
    <col min="6" max="6" width="7.375" style="67" customWidth="1"/>
    <col min="7" max="7" width="10.75390625" style="67" customWidth="1"/>
    <col min="8" max="8" width="7.625" style="67" customWidth="1"/>
    <col min="9" max="9" width="8.375" style="67" customWidth="1"/>
    <col min="10" max="10" width="7.875" style="67" customWidth="1"/>
    <col min="11" max="11" width="8.75390625" style="67" customWidth="1"/>
    <col min="12" max="12" width="14.125" style="67" customWidth="1"/>
    <col min="13" max="13" width="12.875" style="67" customWidth="1"/>
    <col min="14" max="16384" width="8.75390625" style="67" customWidth="1"/>
  </cols>
  <sheetData>
    <row r="2" spans="2:12" ht="18" customHeight="1">
      <c r="B2" s="66" t="s">
        <v>367</v>
      </c>
      <c r="C2" s="66"/>
      <c r="D2" s="66"/>
      <c r="E2" s="340"/>
      <c r="F2" s="340"/>
      <c r="G2" s="340"/>
      <c r="H2" s="154"/>
      <c r="I2" s="68"/>
      <c r="J2" s="68"/>
      <c r="K2" s="68"/>
      <c r="L2" s="68"/>
    </row>
    <row r="3" spans="2:12" ht="16.5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6.5" customHeight="1">
      <c r="B4" s="154"/>
      <c r="C4" s="154"/>
      <c r="D4" s="154"/>
      <c r="E4" s="154"/>
      <c r="F4" s="154"/>
      <c r="G4" s="154"/>
      <c r="H4" s="154"/>
      <c r="I4" s="68"/>
      <c r="J4" s="68"/>
      <c r="K4" s="68"/>
      <c r="L4" s="68"/>
    </row>
    <row r="5" spans="2:12" ht="21" customHeight="1">
      <c r="B5" s="68"/>
      <c r="C5" s="66" t="s">
        <v>369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8.7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ht="16.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5.75" customHeight="1">
      <c r="B8" s="68" t="s">
        <v>125</v>
      </c>
      <c r="C8" s="68"/>
      <c r="D8" s="68"/>
      <c r="E8" s="68"/>
      <c r="F8" s="68"/>
      <c r="G8" s="68"/>
      <c r="H8" s="68"/>
      <c r="I8" s="68"/>
      <c r="J8" s="68"/>
      <c r="K8" s="70"/>
      <c r="L8" s="68"/>
    </row>
    <row r="9" spans="1:12" ht="13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42.75" customHeight="1">
      <c r="A10" s="555" t="s">
        <v>10</v>
      </c>
      <c r="B10" s="130"/>
      <c r="C10" s="72"/>
      <c r="D10" s="557" t="s">
        <v>2</v>
      </c>
      <c r="E10" s="558"/>
      <c r="F10" s="559" t="s">
        <v>3</v>
      </c>
      <c r="G10" s="560"/>
      <c r="H10" s="547" t="s">
        <v>4</v>
      </c>
      <c r="I10" s="548"/>
      <c r="J10" s="547" t="s">
        <v>126</v>
      </c>
      <c r="K10" s="548"/>
      <c r="L10" s="552" t="s">
        <v>157</v>
      </c>
    </row>
    <row r="11" spans="1:12" ht="72" customHeight="1">
      <c r="A11" s="556"/>
      <c r="B11" s="88" t="s">
        <v>11</v>
      </c>
      <c r="C11" s="89" t="s">
        <v>1</v>
      </c>
      <c r="D11" s="128" t="s">
        <v>127</v>
      </c>
      <c r="E11" s="73" t="s">
        <v>6</v>
      </c>
      <c r="F11" s="74" t="s">
        <v>7</v>
      </c>
      <c r="G11" s="75" t="s">
        <v>5</v>
      </c>
      <c r="H11" s="76" t="s">
        <v>7</v>
      </c>
      <c r="I11" s="75" t="s">
        <v>5</v>
      </c>
      <c r="J11" s="76" t="s">
        <v>7</v>
      </c>
      <c r="K11" s="75" t="s">
        <v>5</v>
      </c>
      <c r="L11" s="553"/>
    </row>
    <row r="12" spans="1:12" ht="13.5">
      <c r="A12" s="77" t="s">
        <v>8</v>
      </c>
      <c r="B12" s="127">
        <v>2</v>
      </c>
      <c r="C12" s="129">
        <v>3</v>
      </c>
      <c r="D12" s="328" t="s">
        <v>9</v>
      </c>
      <c r="E12" s="79">
        <v>5</v>
      </c>
      <c r="F12" s="78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7">
        <v>12</v>
      </c>
    </row>
    <row r="13" spans="1:12" ht="16.5">
      <c r="A13" s="139"/>
      <c r="B13" s="564" t="s">
        <v>164</v>
      </c>
      <c r="C13" s="546"/>
      <c r="D13" s="546"/>
      <c r="E13" s="565"/>
      <c r="F13" s="162"/>
      <c r="G13" s="162"/>
      <c r="H13" s="182"/>
      <c r="I13" s="162"/>
      <c r="J13" s="162"/>
      <c r="K13" s="162"/>
      <c r="L13" s="162"/>
    </row>
    <row r="14" spans="1:12" ht="27">
      <c r="A14" s="122">
        <v>1</v>
      </c>
      <c r="B14" s="94" t="s">
        <v>409</v>
      </c>
      <c r="C14" s="56" t="s">
        <v>121</v>
      </c>
      <c r="D14" s="57"/>
      <c r="E14" s="57">
        <v>76.56</v>
      </c>
      <c r="F14" s="162"/>
      <c r="G14" s="119"/>
      <c r="H14" s="119"/>
      <c r="I14" s="119"/>
      <c r="J14" s="119"/>
      <c r="K14" s="119"/>
      <c r="L14" s="119"/>
    </row>
    <row r="15" spans="1:12" ht="13.5">
      <c r="A15" s="193"/>
      <c r="B15" s="158" t="s">
        <v>155</v>
      </c>
      <c r="C15" s="115" t="s">
        <v>0</v>
      </c>
      <c r="D15" s="115">
        <v>1</v>
      </c>
      <c r="E15" s="58">
        <f>E14*D15</f>
        <v>76.56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93"/>
      <c r="B16" s="184" t="s">
        <v>408</v>
      </c>
      <c r="C16" s="164" t="s">
        <v>144</v>
      </c>
      <c r="D16" s="162">
        <v>12.5</v>
      </c>
      <c r="E16" s="162">
        <f>E14*D16</f>
        <v>957</v>
      </c>
      <c r="F16" s="162"/>
      <c r="G16" s="162">
        <f>F16*E16</f>
        <v>0</v>
      </c>
      <c r="H16" s="162"/>
      <c r="I16" s="162"/>
      <c r="J16" s="162"/>
      <c r="K16" s="162"/>
      <c r="L16" s="58">
        <f>K16+I16+G16</f>
        <v>0</v>
      </c>
    </row>
    <row r="17" spans="1:12" ht="13.5">
      <c r="A17" s="193"/>
      <c r="B17" s="184" t="s">
        <v>170</v>
      </c>
      <c r="C17" s="164" t="s">
        <v>137</v>
      </c>
      <c r="D17" s="162">
        <v>0.03</v>
      </c>
      <c r="E17" s="162">
        <f>E14*D17</f>
        <v>2.2968</v>
      </c>
      <c r="F17" s="162"/>
      <c r="G17" s="162">
        <f>F17*E17</f>
        <v>0</v>
      </c>
      <c r="H17" s="162"/>
      <c r="I17" s="162"/>
      <c r="J17" s="162"/>
      <c r="K17" s="162"/>
      <c r="L17" s="58">
        <f>K17+I17+G17</f>
        <v>0</v>
      </c>
    </row>
    <row r="18" spans="1:12" ht="13.5">
      <c r="A18" s="193"/>
      <c r="B18" s="185" t="s">
        <v>123</v>
      </c>
      <c r="C18" s="112" t="s">
        <v>0</v>
      </c>
      <c r="D18" s="166">
        <v>0.16</v>
      </c>
      <c r="E18" s="166">
        <f>E14*D18</f>
        <v>12.249600000000001</v>
      </c>
      <c r="F18" s="162"/>
      <c r="G18" s="162">
        <f>F18*E18</f>
        <v>0</v>
      </c>
      <c r="H18" s="162"/>
      <c r="I18" s="162"/>
      <c r="J18" s="162"/>
      <c r="K18" s="162"/>
      <c r="L18" s="58">
        <f>K18+I18+G18</f>
        <v>0</v>
      </c>
    </row>
    <row r="19" spans="1:12" ht="27">
      <c r="A19" s="122">
        <v>2</v>
      </c>
      <c r="B19" s="188" t="s">
        <v>411</v>
      </c>
      <c r="C19" s="189" t="s">
        <v>124</v>
      </c>
      <c r="D19" s="191"/>
      <c r="E19" s="191">
        <v>9.4</v>
      </c>
      <c r="F19" s="162"/>
      <c r="G19" s="162"/>
      <c r="H19" s="162"/>
      <c r="I19" s="162"/>
      <c r="J19" s="162"/>
      <c r="K19" s="162"/>
      <c r="L19" s="58"/>
    </row>
    <row r="20" spans="1:12" ht="13.5">
      <c r="A20" s="126"/>
      <c r="B20" s="158" t="s">
        <v>155</v>
      </c>
      <c r="C20" s="115" t="s">
        <v>0</v>
      </c>
      <c r="D20" s="115">
        <v>1</v>
      </c>
      <c r="E20" s="58">
        <f>E19*D20</f>
        <v>9.4</v>
      </c>
      <c r="F20" s="58"/>
      <c r="G20" s="58"/>
      <c r="H20" s="58"/>
      <c r="I20" s="58">
        <f>H20*E20</f>
        <v>0</v>
      </c>
      <c r="J20" s="58"/>
      <c r="K20" s="58"/>
      <c r="L20" s="58">
        <f>K20+I20+G20</f>
        <v>0</v>
      </c>
    </row>
    <row r="21" spans="1:12" ht="13.5">
      <c r="A21" s="126"/>
      <c r="B21" s="184" t="s">
        <v>412</v>
      </c>
      <c r="C21" s="164" t="s">
        <v>137</v>
      </c>
      <c r="D21" s="162">
        <v>0.06</v>
      </c>
      <c r="E21" s="162">
        <f>E19*D21</f>
        <v>0.564</v>
      </c>
      <c r="F21" s="162"/>
      <c r="G21" s="162">
        <f>F21*E21</f>
        <v>0</v>
      </c>
      <c r="H21" s="162"/>
      <c r="I21" s="162"/>
      <c r="J21" s="162"/>
      <c r="K21" s="162"/>
      <c r="L21" s="58">
        <f>K21+I21+G21</f>
        <v>0</v>
      </c>
    </row>
    <row r="22" spans="1:12" ht="13.5">
      <c r="A22" s="126"/>
      <c r="B22" s="177" t="s">
        <v>201</v>
      </c>
      <c r="C22" s="164" t="s">
        <v>130</v>
      </c>
      <c r="D22" s="164" t="s">
        <v>205</v>
      </c>
      <c r="E22" s="162">
        <v>0.036</v>
      </c>
      <c r="F22" s="162"/>
      <c r="G22" s="162">
        <f>F22*E22</f>
        <v>0</v>
      </c>
      <c r="H22" s="162"/>
      <c r="I22" s="162"/>
      <c r="J22" s="162"/>
      <c r="K22" s="162"/>
      <c r="L22" s="162">
        <f>K22+I22+G22</f>
        <v>0</v>
      </c>
    </row>
    <row r="23" spans="1:12" ht="13.5">
      <c r="A23" s="126"/>
      <c r="B23" s="177" t="s">
        <v>203</v>
      </c>
      <c r="C23" s="164" t="s">
        <v>130</v>
      </c>
      <c r="D23" s="164" t="s">
        <v>205</v>
      </c>
      <c r="E23" s="162">
        <v>0.02</v>
      </c>
      <c r="F23" s="162"/>
      <c r="G23" s="162">
        <f>F23*E23</f>
        <v>0</v>
      </c>
      <c r="H23" s="162"/>
      <c r="I23" s="162"/>
      <c r="J23" s="162"/>
      <c r="K23" s="162"/>
      <c r="L23" s="162">
        <f>K23+I23+G23</f>
        <v>0</v>
      </c>
    </row>
    <row r="24" spans="1:12" ht="27">
      <c r="A24" s="122">
        <v>3</v>
      </c>
      <c r="B24" s="94" t="s">
        <v>410</v>
      </c>
      <c r="C24" s="56" t="s">
        <v>121</v>
      </c>
      <c r="D24" s="57"/>
      <c r="E24" s="57">
        <v>20.4</v>
      </c>
      <c r="F24" s="162"/>
      <c r="G24" s="162"/>
      <c r="H24" s="162"/>
      <c r="I24" s="162"/>
      <c r="J24" s="162"/>
      <c r="K24" s="162"/>
      <c r="L24" s="162"/>
    </row>
    <row r="25" spans="1:12" ht="13.5">
      <c r="A25" s="126"/>
      <c r="B25" s="158" t="s">
        <v>155</v>
      </c>
      <c r="C25" s="115" t="s">
        <v>0</v>
      </c>
      <c r="D25" s="115">
        <v>1</v>
      </c>
      <c r="E25" s="58">
        <f>E24*D25</f>
        <v>20.4</v>
      </c>
      <c r="F25" s="58"/>
      <c r="G25" s="58"/>
      <c r="H25" s="58"/>
      <c r="I25" s="58">
        <f>H25*E25</f>
        <v>0</v>
      </c>
      <c r="J25" s="58"/>
      <c r="K25" s="58"/>
      <c r="L25" s="58">
        <f>K25+I25+G25</f>
        <v>0</v>
      </c>
    </row>
    <row r="26" spans="1:12" ht="13.5">
      <c r="A26" s="126"/>
      <c r="B26" s="184" t="s">
        <v>240</v>
      </c>
      <c r="C26" s="164" t="s">
        <v>144</v>
      </c>
      <c r="D26" s="162">
        <v>12.5</v>
      </c>
      <c r="E26" s="162">
        <f>E24*D26</f>
        <v>254.99999999999997</v>
      </c>
      <c r="F26" s="162"/>
      <c r="G26" s="162">
        <f>F26*E26</f>
        <v>0</v>
      </c>
      <c r="H26" s="162"/>
      <c r="I26" s="162"/>
      <c r="J26" s="162"/>
      <c r="K26" s="162"/>
      <c r="L26" s="162">
        <f>G26</f>
        <v>0</v>
      </c>
    </row>
    <row r="27" spans="1:12" ht="13.5">
      <c r="A27" s="126"/>
      <c r="B27" s="184" t="s">
        <v>170</v>
      </c>
      <c r="C27" s="164" t="s">
        <v>137</v>
      </c>
      <c r="D27" s="162">
        <v>0.02</v>
      </c>
      <c r="E27" s="162">
        <f>E24*D27</f>
        <v>0.408</v>
      </c>
      <c r="F27" s="162"/>
      <c r="G27" s="162">
        <f>F27*E27</f>
        <v>0</v>
      </c>
      <c r="H27" s="162"/>
      <c r="I27" s="162"/>
      <c r="J27" s="162"/>
      <c r="K27" s="162"/>
      <c r="L27" s="162">
        <f>G27</f>
        <v>0</v>
      </c>
    </row>
    <row r="28" spans="1:12" ht="13.5">
      <c r="A28" s="126"/>
      <c r="B28" s="185" t="s">
        <v>123</v>
      </c>
      <c r="C28" s="112" t="s">
        <v>0</v>
      </c>
      <c r="D28" s="166">
        <v>0.16</v>
      </c>
      <c r="E28" s="166">
        <f>E24*D28</f>
        <v>3.264</v>
      </c>
      <c r="F28" s="166"/>
      <c r="G28" s="162">
        <f>F28*E28</f>
        <v>0</v>
      </c>
      <c r="H28" s="162"/>
      <c r="I28" s="162"/>
      <c r="J28" s="162"/>
      <c r="K28" s="162"/>
      <c r="L28" s="162">
        <f>G28</f>
        <v>0</v>
      </c>
    </row>
    <row r="29" spans="1:12" ht="27">
      <c r="A29" s="122">
        <v>4</v>
      </c>
      <c r="B29" s="188" t="s">
        <v>413</v>
      </c>
      <c r="C29" s="189" t="s">
        <v>124</v>
      </c>
      <c r="D29" s="191"/>
      <c r="E29" s="191">
        <v>26.4</v>
      </c>
      <c r="F29" s="162"/>
      <c r="G29" s="162"/>
      <c r="H29" s="162"/>
      <c r="I29" s="162"/>
      <c r="J29" s="162"/>
      <c r="K29" s="162"/>
      <c r="L29" s="58"/>
    </row>
    <row r="30" spans="1:12" ht="13.5">
      <c r="A30" s="193"/>
      <c r="B30" s="158" t="s">
        <v>155</v>
      </c>
      <c r="C30" s="115" t="s">
        <v>0</v>
      </c>
      <c r="D30" s="115">
        <v>1</v>
      </c>
      <c r="E30" s="58">
        <f>E29*D30</f>
        <v>26.4</v>
      </c>
      <c r="F30" s="58"/>
      <c r="G30" s="58"/>
      <c r="H30" s="58"/>
      <c r="I30" s="58">
        <f>H30*E30</f>
        <v>0</v>
      </c>
      <c r="J30" s="58"/>
      <c r="K30" s="58"/>
      <c r="L30" s="58">
        <f>K30+I30+G30</f>
        <v>0</v>
      </c>
    </row>
    <row r="31" spans="1:12" ht="13.5">
      <c r="A31" s="193"/>
      <c r="B31" s="184" t="s">
        <v>412</v>
      </c>
      <c r="C31" s="164" t="s">
        <v>137</v>
      </c>
      <c r="D31" s="162">
        <v>0.03</v>
      </c>
      <c r="E31" s="162">
        <f>E29*D31</f>
        <v>0.7919999999999999</v>
      </c>
      <c r="F31" s="162"/>
      <c r="G31" s="162">
        <f>F31*E31</f>
        <v>0</v>
      </c>
      <c r="H31" s="162"/>
      <c r="I31" s="162"/>
      <c r="J31" s="162"/>
      <c r="K31" s="162"/>
      <c r="L31" s="58">
        <f>K31+I31+G31</f>
        <v>0</v>
      </c>
    </row>
    <row r="32" spans="1:12" ht="13.5">
      <c r="A32" s="193"/>
      <c r="B32" s="177" t="s">
        <v>201</v>
      </c>
      <c r="C32" s="164" t="s">
        <v>130</v>
      </c>
      <c r="D32" s="164" t="s">
        <v>205</v>
      </c>
      <c r="E32" s="162">
        <v>0.1</v>
      </c>
      <c r="F32" s="162"/>
      <c r="G32" s="162">
        <f>F32*E32</f>
        <v>0</v>
      </c>
      <c r="H32" s="162"/>
      <c r="I32" s="162"/>
      <c r="J32" s="162"/>
      <c r="K32" s="162"/>
      <c r="L32" s="162">
        <f>K32+I32+G32</f>
        <v>0</v>
      </c>
    </row>
    <row r="33" spans="1:12" ht="13.5">
      <c r="A33" s="193"/>
      <c r="B33" s="177" t="s">
        <v>203</v>
      </c>
      <c r="C33" s="164" t="s">
        <v>130</v>
      </c>
      <c r="D33" s="164" t="s">
        <v>205</v>
      </c>
      <c r="E33" s="162">
        <v>0.054</v>
      </c>
      <c r="F33" s="162"/>
      <c r="G33" s="162">
        <f>F33*E33</f>
        <v>0</v>
      </c>
      <c r="H33" s="162"/>
      <c r="I33" s="162"/>
      <c r="J33" s="162"/>
      <c r="K33" s="162"/>
      <c r="L33" s="162">
        <f>K33+I33+G33</f>
        <v>0</v>
      </c>
    </row>
    <row r="34" spans="1:12" ht="27">
      <c r="A34" s="122">
        <v>5</v>
      </c>
      <c r="B34" s="94" t="s">
        <v>172</v>
      </c>
      <c r="C34" s="56" t="s">
        <v>137</v>
      </c>
      <c r="D34" s="57"/>
      <c r="E34" s="57">
        <v>63.24</v>
      </c>
      <c r="F34" s="162"/>
      <c r="G34" s="162"/>
      <c r="H34" s="162"/>
      <c r="I34" s="162"/>
      <c r="J34" s="162"/>
      <c r="K34" s="162"/>
      <c r="L34" s="162"/>
    </row>
    <row r="35" spans="1:12" ht="13.5">
      <c r="A35" s="193"/>
      <c r="B35" s="158" t="s">
        <v>155</v>
      </c>
      <c r="C35" s="115" t="s">
        <v>0</v>
      </c>
      <c r="D35" s="115">
        <v>1</v>
      </c>
      <c r="E35" s="58">
        <f>E34*D35</f>
        <v>63.24</v>
      </c>
      <c r="F35" s="58"/>
      <c r="G35" s="58"/>
      <c r="H35" s="58"/>
      <c r="I35" s="58">
        <f>H35*E35</f>
        <v>0</v>
      </c>
      <c r="J35" s="58"/>
      <c r="K35" s="58"/>
      <c r="L35" s="58">
        <f>K35+I35+G35</f>
        <v>0</v>
      </c>
    </row>
    <row r="36" spans="1:12" ht="13.5">
      <c r="A36" s="193"/>
      <c r="B36" s="184" t="s">
        <v>240</v>
      </c>
      <c r="C36" s="164" t="s">
        <v>144</v>
      </c>
      <c r="D36" s="162">
        <v>80</v>
      </c>
      <c r="E36" s="162">
        <f>E34*D36</f>
        <v>5059.2</v>
      </c>
      <c r="F36" s="162"/>
      <c r="G36" s="162">
        <f>F36*E36</f>
        <v>0</v>
      </c>
      <c r="H36" s="162"/>
      <c r="I36" s="162"/>
      <c r="J36" s="162"/>
      <c r="K36" s="162"/>
      <c r="L36" s="162">
        <f>G36</f>
        <v>0</v>
      </c>
    </row>
    <row r="37" spans="1:12" ht="13.5">
      <c r="A37" s="193"/>
      <c r="B37" s="184" t="s">
        <v>170</v>
      </c>
      <c r="C37" s="164" t="s">
        <v>137</v>
      </c>
      <c r="D37" s="162">
        <v>0.02</v>
      </c>
      <c r="E37" s="162">
        <f>E34*D37</f>
        <v>1.2648000000000001</v>
      </c>
      <c r="F37" s="162"/>
      <c r="G37" s="162">
        <f>F37*E37</f>
        <v>0</v>
      </c>
      <c r="H37" s="162"/>
      <c r="I37" s="162"/>
      <c r="J37" s="162"/>
      <c r="K37" s="162"/>
      <c r="L37" s="162">
        <f>G37</f>
        <v>0</v>
      </c>
    </row>
    <row r="38" spans="1:12" ht="13.5">
      <c r="A38" s="193"/>
      <c r="B38" s="185" t="s">
        <v>123</v>
      </c>
      <c r="C38" s="112" t="s">
        <v>0</v>
      </c>
      <c r="D38" s="166">
        <v>0.16</v>
      </c>
      <c r="E38" s="166">
        <f>E34*D38</f>
        <v>10.118400000000001</v>
      </c>
      <c r="F38" s="166"/>
      <c r="G38" s="162">
        <f>F38*E38</f>
        <v>0</v>
      </c>
      <c r="H38" s="162"/>
      <c r="I38" s="162"/>
      <c r="J38" s="162"/>
      <c r="K38" s="162"/>
      <c r="L38" s="162">
        <f>G38</f>
        <v>0</v>
      </c>
    </row>
    <row r="39" spans="1:12" ht="27">
      <c r="A39" s="122">
        <v>6</v>
      </c>
      <c r="B39" s="188" t="s">
        <v>414</v>
      </c>
      <c r="C39" s="189" t="s">
        <v>124</v>
      </c>
      <c r="D39" s="191"/>
      <c r="E39" s="191">
        <v>23.6</v>
      </c>
      <c r="F39" s="162"/>
      <c r="G39" s="162"/>
      <c r="H39" s="162"/>
      <c r="I39" s="162"/>
      <c r="J39" s="162"/>
      <c r="K39" s="162"/>
      <c r="L39" s="58"/>
    </row>
    <row r="40" spans="1:12" ht="13.5">
      <c r="A40" s="126"/>
      <c r="B40" s="158" t="s">
        <v>155</v>
      </c>
      <c r="C40" s="115" t="s">
        <v>0</v>
      </c>
      <c r="D40" s="115">
        <v>1</v>
      </c>
      <c r="E40" s="58">
        <f>E39*D40</f>
        <v>23.6</v>
      </c>
      <c r="F40" s="58"/>
      <c r="G40" s="58"/>
      <c r="H40" s="58"/>
      <c r="I40" s="58">
        <f>H40*E40</f>
        <v>0</v>
      </c>
      <c r="J40" s="58"/>
      <c r="K40" s="58"/>
      <c r="L40" s="58">
        <f>K40+I40+G40</f>
        <v>0</v>
      </c>
    </row>
    <row r="41" spans="1:12" ht="13.5">
      <c r="A41" s="126"/>
      <c r="B41" s="184" t="s">
        <v>412</v>
      </c>
      <c r="C41" s="164" t="s">
        <v>137</v>
      </c>
      <c r="D41" s="162">
        <v>0.03</v>
      </c>
      <c r="E41" s="162">
        <f>E39*D41</f>
        <v>0.708</v>
      </c>
      <c r="F41" s="162"/>
      <c r="G41" s="162">
        <f>F41*E41</f>
        <v>0</v>
      </c>
      <c r="H41" s="162"/>
      <c r="I41" s="162"/>
      <c r="J41" s="162"/>
      <c r="K41" s="162"/>
      <c r="L41" s="58">
        <f>K41+I41+G41</f>
        <v>0</v>
      </c>
    </row>
    <row r="42" spans="1:12" ht="13.5">
      <c r="A42" s="126"/>
      <c r="B42" s="177" t="s">
        <v>201</v>
      </c>
      <c r="C42" s="164" t="s">
        <v>130</v>
      </c>
      <c r="D42" s="164" t="s">
        <v>205</v>
      </c>
      <c r="E42" s="162">
        <v>0.086</v>
      </c>
      <c r="F42" s="162"/>
      <c r="G42" s="162">
        <f>F42*E42</f>
        <v>0</v>
      </c>
      <c r="H42" s="162"/>
      <c r="I42" s="162"/>
      <c r="J42" s="162"/>
      <c r="K42" s="162"/>
      <c r="L42" s="162">
        <f>K42+I42+G42</f>
        <v>0</v>
      </c>
    </row>
    <row r="43" spans="1:12" ht="13.5">
      <c r="A43" s="126"/>
      <c r="B43" s="177" t="s">
        <v>203</v>
      </c>
      <c r="C43" s="164" t="s">
        <v>130</v>
      </c>
      <c r="D43" s="164" t="s">
        <v>205</v>
      </c>
      <c r="E43" s="162">
        <v>0.02</v>
      </c>
      <c r="F43" s="162"/>
      <c r="G43" s="162">
        <f>F43*E43</f>
        <v>0</v>
      </c>
      <c r="H43" s="162"/>
      <c r="I43" s="162"/>
      <c r="J43" s="162"/>
      <c r="K43" s="162"/>
      <c r="L43" s="162">
        <f>K43+I43+G43</f>
        <v>0</v>
      </c>
    </row>
    <row r="44" spans="1:12" ht="27">
      <c r="A44" s="122">
        <v>7</v>
      </c>
      <c r="B44" s="94" t="s">
        <v>415</v>
      </c>
      <c r="C44" s="56" t="s">
        <v>121</v>
      </c>
      <c r="D44" s="57"/>
      <c r="E44" s="57">
        <v>53.47</v>
      </c>
      <c r="F44" s="162"/>
      <c r="G44" s="119"/>
      <c r="H44" s="119"/>
      <c r="I44" s="119"/>
      <c r="J44" s="119"/>
      <c r="K44" s="119"/>
      <c r="L44" s="119"/>
    </row>
    <row r="45" spans="1:12" ht="13.5">
      <c r="A45" s="193"/>
      <c r="B45" s="158" t="s">
        <v>156</v>
      </c>
      <c r="C45" s="115" t="s">
        <v>0</v>
      </c>
      <c r="D45" s="58">
        <v>1</v>
      </c>
      <c r="E45" s="58">
        <f>E44*D45</f>
        <v>53.47</v>
      </c>
      <c r="F45" s="58"/>
      <c r="G45" s="58"/>
      <c r="H45" s="58"/>
      <c r="I45" s="58">
        <f>H45*E45</f>
        <v>0</v>
      </c>
      <c r="J45" s="58"/>
      <c r="K45" s="58"/>
      <c r="L45" s="58">
        <f>I45+G45</f>
        <v>0</v>
      </c>
    </row>
    <row r="46" spans="1:12" ht="13.5">
      <c r="A46" s="193"/>
      <c r="B46" s="185" t="s">
        <v>416</v>
      </c>
      <c r="C46" s="112" t="s">
        <v>121</v>
      </c>
      <c r="D46" s="166">
        <v>1</v>
      </c>
      <c r="E46" s="166">
        <f>E44*D46</f>
        <v>53.47</v>
      </c>
      <c r="F46" s="166"/>
      <c r="G46" s="166">
        <f>F46*E46</f>
        <v>0</v>
      </c>
      <c r="H46" s="166"/>
      <c r="I46" s="166"/>
      <c r="J46" s="166"/>
      <c r="K46" s="166"/>
      <c r="L46" s="166">
        <f>G46</f>
        <v>0</v>
      </c>
    </row>
    <row r="47" spans="1:12" ht="27">
      <c r="A47" s="122">
        <v>8</v>
      </c>
      <c r="B47" s="94" t="s">
        <v>169</v>
      </c>
      <c r="C47" s="56" t="s">
        <v>121</v>
      </c>
      <c r="D47" s="57"/>
      <c r="E47" s="57">
        <v>53.47</v>
      </c>
      <c r="F47" s="162"/>
      <c r="G47" s="119"/>
      <c r="H47" s="119"/>
      <c r="I47" s="119"/>
      <c r="J47" s="119"/>
      <c r="K47" s="119"/>
      <c r="L47" s="119"/>
    </row>
    <row r="48" spans="1:12" ht="13.5">
      <c r="A48" s="193"/>
      <c r="B48" s="158" t="s">
        <v>155</v>
      </c>
      <c r="C48" s="115" t="s">
        <v>0</v>
      </c>
      <c r="D48" s="58">
        <v>1</v>
      </c>
      <c r="E48" s="58">
        <f>E47*D48</f>
        <v>53.47</v>
      </c>
      <c r="F48" s="58"/>
      <c r="G48" s="58"/>
      <c r="H48" s="58"/>
      <c r="I48" s="58">
        <f>H48*E48</f>
        <v>0</v>
      </c>
      <c r="J48" s="58"/>
      <c r="K48" s="58"/>
      <c r="L48" s="58">
        <f>K48+I48+G48</f>
        <v>0</v>
      </c>
    </row>
    <row r="49" spans="1:12" ht="13.5">
      <c r="A49" s="193"/>
      <c r="B49" s="184" t="s">
        <v>170</v>
      </c>
      <c r="C49" s="164" t="s">
        <v>137</v>
      </c>
      <c r="D49" s="162">
        <v>0.0408</v>
      </c>
      <c r="E49" s="162">
        <f>E47*D49</f>
        <v>2.181576</v>
      </c>
      <c r="F49" s="162"/>
      <c r="G49" s="162">
        <f>F49*E49</f>
        <v>0</v>
      </c>
      <c r="H49" s="162"/>
      <c r="I49" s="162"/>
      <c r="J49" s="162"/>
      <c r="K49" s="162"/>
      <c r="L49" s="58">
        <f>K49+I49+G49</f>
        <v>0</v>
      </c>
    </row>
    <row r="50" spans="1:12" ht="13.5">
      <c r="A50" s="193"/>
      <c r="B50" s="185" t="s">
        <v>123</v>
      </c>
      <c r="C50" s="112" t="s">
        <v>0</v>
      </c>
      <c r="D50" s="166">
        <v>0.07</v>
      </c>
      <c r="E50" s="166">
        <f>E47*D50</f>
        <v>3.7429</v>
      </c>
      <c r="F50" s="166"/>
      <c r="G50" s="166">
        <f>F50*E50</f>
        <v>0</v>
      </c>
      <c r="H50" s="166"/>
      <c r="I50" s="166"/>
      <c r="J50" s="166"/>
      <c r="K50" s="166"/>
      <c r="L50" s="186">
        <f>K50+I50+G50</f>
        <v>0</v>
      </c>
    </row>
    <row r="51" spans="1:12" ht="27">
      <c r="A51" s="122">
        <v>9</v>
      </c>
      <c r="B51" s="94" t="s">
        <v>241</v>
      </c>
      <c r="C51" s="56" t="s">
        <v>121</v>
      </c>
      <c r="D51" s="57"/>
      <c r="E51" s="57">
        <v>203.4</v>
      </c>
      <c r="F51" s="58"/>
      <c r="G51" s="162"/>
      <c r="H51" s="162"/>
      <c r="I51" s="162"/>
      <c r="J51" s="162"/>
      <c r="K51" s="162"/>
      <c r="L51" s="162"/>
    </row>
    <row r="52" spans="1:12" ht="13.5">
      <c r="A52" s="126"/>
      <c r="B52" s="158" t="s">
        <v>155</v>
      </c>
      <c r="C52" s="115" t="s">
        <v>0</v>
      </c>
      <c r="D52" s="58">
        <v>1</v>
      </c>
      <c r="E52" s="58">
        <f>E51*D52</f>
        <v>203.4</v>
      </c>
      <c r="F52" s="58"/>
      <c r="G52" s="58"/>
      <c r="H52" s="58"/>
      <c r="I52" s="58">
        <f>H52*E52</f>
        <v>0</v>
      </c>
      <c r="J52" s="58"/>
      <c r="K52" s="58"/>
      <c r="L52" s="58">
        <f>K52+I52+G52</f>
        <v>0</v>
      </c>
    </row>
    <row r="53" spans="1:12" ht="13.5">
      <c r="A53" s="126"/>
      <c r="B53" s="184" t="s">
        <v>170</v>
      </c>
      <c r="C53" s="164" t="s">
        <v>137</v>
      </c>
      <c r="D53" s="162">
        <v>0.306</v>
      </c>
      <c r="E53" s="162">
        <f>E51*D53</f>
        <v>62.2404</v>
      </c>
      <c r="F53" s="162"/>
      <c r="G53" s="162">
        <f>F53*E53</f>
        <v>0</v>
      </c>
      <c r="H53" s="162"/>
      <c r="I53" s="162"/>
      <c r="J53" s="162"/>
      <c r="K53" s="162"/>
      <c r="L53" s="58">
        <f>K53+I53+G53</f>
        <v>0</v>
      </c>
    </row>
    <row r="54" spans="1:12" ht="27">
      <c r="A54" s="122">
        <v>10</v>
      </c>
      <c r="B54" s="94" t="s">
        <v>242</v>
      </c>
      <c r="C54" s="56" t="s">
        <v>124</v>
      </c>
      <c r="D54" s="57"/>
      <c r="E54" s="57">
        <v>35.9</v>
      </c>
      <c r="F54" s="58"/>
      <c r="G54" s="162"/>
      <c r="H54" s="162"/>
      <c r="I54" s="162"/>
      <c r="J54" s="162"/>
      <c r="K54" s="162"/>
      <c r="L54" s="162"/>
    </row>
    <row r="55" spans="1:12" ht="13.5">
      <c r="A55" s="193"/>
      <c r="B55" s="158" t="s">
        <v>155</v>
      </c>
      <c r="C55" s="115" t="s">
        <v>0</v>
      </c>
      <c r="D55" s="115">
        <v>1</v>
      </c>
      <c r="E55" s="58">
        <f>E54*D55</f>
        <v>35.9</v>
      </c>
      <c r="F55" s="58"/>
      <c r="G55" s="58"/>
      <c r="H55" s="58"/>
      <c r="I55" s="58">
        <f>H55*E55</f>
        <v>0</v>
      </c>
      <c r="J55" s="58"/>
      <c r="K55" s="58"/>
      <c r="L55" s="58">
        <f>K55+I55+G55</f>
        <v>0</v>
      </c>
    </row>
    <row r="56" spans="1:12" ht="13.5">
      <c r="A56" s="193"/>
      <c r="B56" s="185" t="s">
        <v>170</v>
      </c>
      <c r="C56" s="112" t="s">
        <v>137</v>
      </c>
      <c r="D56" s="166">
        <v>0.008</v>
      </c>
      <c r="E56" s="166">
        <f>E54*D56</f>
        <v>0.2872</v>
      </c>
      <c r="F56" s="162"/>
      <c r="G56" s="162">
        <f>F56*E56</f>
        <v>0</v>
      </c>
      <c r="H56" s="162"/>
      <c r="I56" s="162"/>
      <c r="J56" s="162"/>
      <c r="K56" s="162"/>
      <c r="L56" s="58">
        <f>K56+I56+G56</f>
        <v>0</v>
      </c>
    </row>
    <row r="57" spans="1:12" ht="27">
      <c r="A57" s="192">
        <v>11</v>
      </c>
      <c r="B57" s="94" t="s">
        <v>417</v>
      </c>
      <c r="C57" s="56" t="s">
        <v>121</v>
      </c>
      <c r="D57" s="57"/>
      <c r="E57" s="57">
        <v>53.47</v>
      </c>
      <c r="F57" s="162"/>
      <c r="G57" s="162"/>
      <c r="H57" s="162"/>
      <c r="I57" s="162"/>
      <c r="J57" s="162"/>
      <c r="K57" s="162"/>
      <c r="L57" s="58"/>
    </row>
    <row r="58" spans="1:12" ht="13.5">
      <c r="A58" s="193"/>
      <c r="B58" s="158" t="s">
        <v>155</v>
      </c>
      <c r="C58" s="115" t="s">
        <v>0</v>
      </c>
      <c r="D58" s="58">
        <v>1</v>
      </c>
      <c r="E58" s="58">
        <f>E57*D58</f>
        <v>53.47</v>
      </c>
      <c r="F58" s="58"/>
      <c r="G58" s="58"/>
      <c r="H58" s="58"/>
      <c r="I58" s="58">
        <f>H58*E58</f>
        <v>0</v>
      </c>
      <c r="J58" s="58"/>
      <c r="K58" s="58"/>
      <c r="L58" s="58">
        <f>K58+I58+G58</f>
        <v>0</v>
      </c>
    </row>
    <row r="59" spans="1:12" ht="13.5">
      <c r="A59" s="193"/>
      <c r="B59" s="184" t="s">
        <v>418</v>
      </c>
      <c r="C59" s="164" t="s">
        <v>121</v>
      </c>
      <c r="D59" s="162">
        <v>1.05</v>
      </c>
      <c r="E59" s="162">
        <f>E57*D59</f>
        <v>56.1435</v>
      </c>
      <c r="F59" s="162"/>
      <c r="G59" s="162">
        <f>F59*E59</f>
        <v>0</v>
      </c>
      <c r="H59" s="162"/>
      <c r="I59" s="162"/>
      <c r="J59" s="162"/>
      <c r="K59" s="162"/>
      <c r="L59" s="58">
        <f>K59+I59+G59</f>
        <v>0</v>
      </c>
    </row>
    <row r="60" spans="1:12" ht="27">
      <c r="A60" s="122">
        <v>12</v>
      </c>
      <c r="B60" s="188" t="s">
        <v>419</v>
      </c>
      <c r="C60" s="189" t="s">
        <v>121</v>
      </c>
      <c r="D60" s="190"/>
      <c r="E60" s="191">
        <v>39.78</v>
      </c>
      <c r="F60" s="162"/>
      <c r="G60" s="162"/>
      <c r="H60" s="162"/>
      <c r="I60" s="162"/>
      <c r="J60" s="162"/>
      <c r="K60" s="162"/>
      <c r="L60" s="162"/>
    </row>
    <row r="61" spans="1:12" ht="13.5">
      <c r="A61" s="193"/>
      <c r="B61" s="158" t="s">
        <v>155</v>
      </c>
      <c r="C61" s="112" t="s">
        <v>0</v>
      </c>
      <c r="D61" s="166">
        <v>1</v>
      </c>
      <c r="E61" s="166">
        <f>E60*D61</f>
        <v>39.78</v>
      </c>
      <c r="F61" s="162"/>
      <c r="G61" s="162"/>
      <c r="H61" s="162"/>
      <c r="I61" s="162">
        <f>H61*E61</f>
        <v>0</v>
      </c>
      <c r="J61" s="162"/>
      <c r="K61" s="162"/>
      <c r="L61" s="162">
        <f>K61+I61+G61</f>
        <v>0</v>
      </c>
    </row>
    <row r="62" spans="1:12" ht="13.5">
      <c r="A62" s="193"/>
      <c r="B62" s="184" t="s">
        <v>244</v>
      </c>
      <c r="C62" s="115" t="s">
        <v>171</v>
      </c>
      <c r="D62" s="162">
        <v>7.9</v>
      </c>
      <c r="E62" s="162">
        <f>E60*D62</f>
        <v>314.262</v>
      </c>
      <c r="F62" s="162"/>
      <c r="G62" s="162">
        <f>F62*E62</f>
        <v>0</v>
      </c>
      <c r="H62" s="162"/>
      <c r="I62" s="162"/>
      <c r="J62" s="162"/>
      <c r="K62" s="162"/>
      <c r="L62" s="58">
        <f>K62+I62+G62</f>
        <v>0</v>
      </c>
    </row>
    <row r="63" spans="1:12" ht="27">
      <c r="A63" s="193"/>
      <c r="B63" s="185" t="s">
        <v>420</v>
      </c>
      <c r="C63" s="122" t="s">
        <v>121</v>
      </c>
      <c r="D63" s="186">
        <v>1.02</v>
      </c>
      <c r="E63" s="186">
        <f>E60*D63</f>
        <v>40.5756</v>
      </c>
      <c r="F63" s="186"/>
      <c r="G63" s="186">
        <f>F63*E63</f>
        <v>0</v>
      </c>
      <c r="H63" s="186"/>
      <c r="I63" s="186"/>
      <c r="J63" s="186"/>
      <c r="K63" s="186"/>
      <c r="L63" s="186">
        <f>K63+I63+G63</f>
        <v>0</v>
      </c>
    </row>
    <row r="64" spans="1:12" ht="13.5">
      <c r="A64" s="126"/>
      <c r="B64" s="185" t="s">
        <v>123</v>
      </c>
      <c r="C64" s="112" t="s">
        <v>0</v>
      </c>
      <c r="D64" s="166">
        <v>0.2</v>
      </c>
      <c r="E64" s="166">
        <f>E60*D64</f>
        <v>7.956</v>
      </c>
      <c r="F64" s="166"/>
      <c r="G64" s="166">
        <f>F64*E64</f>
        <v>0</v>
      </c>
      <c r="H64" s="166"/>
      <c r="I64" s="166"/>
      <c r="J64" s="166"/>
      <c r="K64" s="166"/>
      <c r="L64" s="186">
        <f>K64+I64+G64</f>
        <v>0</v>
      </c>
    </row>
    <row r="65" spans="1:12" ht="27">
      <c r="A65" s="192">
        <v>13</v>
      </c>
      <c r="B65" s="188" t="s">
        <v>243</v>
      </c>
      <c r="C65" s="189" t="s">
        <v>121</v>
      </c>
      <c r="D65" s="191"/>
      <c r="E65" s="191">
        <v>53.47</v>
      </c>
      <c r="F65" s="186"/>
      <c r="G65" s="186"/>
      <c r="H65" s="186"/>
      <c r="I65" s="186"/>
      <c r="J65" s="186"/>
      <c r="K65" s="186"/>
      <c r="L65" s="186"/>
    </row>
    <row r="66" spans="1:12" ht="13.5">
      <c r="A66" s="193"/>
      <c r="B66" s="158" t="s">
        <v>155</v>
      </c>
      <c r="C66" s="112" t="s">
        <v>0</v>
      </c>
      <c r="D66" s="166">
        <v>1</v>
      </c>
      <c r="E66" s="166">
        <f>E65*D66</f>
        <v>53.47</v>
      </c>
      <c r="F66" s="162"/>
      <c r="G66" s="162"/>
      <c r="H66" s="162"/>
      <c r="I66" s="162">
        <f>H66*E66</f>
        <v>0</v>
      </c>
      <c r="J66" s="162"/>
      <c r="K66" s="162"/>
      <c r="L66" s="162">
        <f>K66+I66+G66</f>
        <v>0</v>
      </c>
    </row>
    <row r="67" spans="1:12" ht="13.5">
      <c r="A67" s="193"/>
      <c r="B67" s="184" t="s">
        <v>244</v>
      </c>
      <c r="C67" s="115" t="s">
        <v>171</v>
      </c>
      <c r="D67" s="162">
        <v>7.9</v>
      </c>
      <c r="E67" s="162">
        <f>E65*D67</f>
        <v>422.413</v>
      </c>
      <c r="F67" s="162"/>
      <c r="G67" s="162">
        <f>F67*E67</f>
        <v>0</v>
      </c>
      <c r="H67" s="162"/>
      <c r="I67" s="162"/>
      <c r="J67" s="162"/>
      <c r="K67" s="162"/>
      <c r="L67" s="58">
        <f>K67+I67+G67</f>
        <v>0</v>
      </c>
    </row>
    <row r="68" spans="1:12" ht="27">
      <c r="A68" s="193"/>
      <c r="B68" s="185" t="s">
        <v>420</v>
      </c>
      <c r="C68" s="122" t="s">
        <v>121</v>
      </c>
      <c r="D68" s="186">
        <v>1.02</v>
      </c>
      <c r="E68" s="186">
        <f>E65*D68</f>
        <v>54.5394</v>
      </c>
      <c r="F68" s="186"/>
      <c r="G68" s="186">
        <f>F68*E68</f>
        <v>0</v>
      </c>
      <c r="H68" s="186"/>
      <c r="I68" s="186"/>
      <c r="J68" s="186"/>
      <c r="K68" s="186"/>
      <c r="L68" s="186">
        <f>K68+I68+G68</f>
        <v>0</v>
      </c>
    </row>
    <row r="69" spans="1:12" ht="13.5">
      <c r="A69" s="193"/>
      <c r="B69" s="185" t="s">
        <v>123</v>
      </c>
      <c r="C69" s="112" t="s">
        <v>0</v>
      </c>
      <c r="D69" s="166">
        <v>0.16</v>
      </c>
      <c r="E69" s="166">
        <f>E65*D69</f>
        <v>8.5552</v>
      </c>
      <c r="F69" s="166"/>
      <c r="G69" s="166">
        <f>F69*E69</f>
        <v>0</v>
      </c>
      <c r="H69" s="166"/>
      <c r="I69" s="166"/>
      <c r="J69" s="166"/>
      <c r="K69" s="166"/>
      <c r="L69" s="186">
        <f>K69+I69+G69</f>
        <v>0</v>
      </c>
    </row>
    <row r="70" spans="1:12" ht="27">
      <c r="A70" s="122">
        <v>14</v>
      </c>
      <c r="B70" s="188" t="s">
        <v>245</v>
      </c>
      <c r="C70" s="189" t="s">
        <v>124</v>
      </c>
      <c r="D70" s="191"/>
      <c r="E70" s="191">
        <v>32.9</v>
      </c>
      <c r="F70" s="166"/>
      <c r="G70" s="166"/>
      <c r="H70" s="166"/>
      <c r="I70" s="166"/>
      <c r="J70" s="166"/>
      <c r="K70" s="166"/>
      <c r="L70" s="166"/>
    </row>
    <row r="71" spans="1:12" ht="13.5">
      <c r="A71" s="193"/>
      <c r="B71" s="158" t="s">
        <v>155</v>
      </c>
      <c r="C71" s="112" t="s">
        <v>0</v>
      </c>
      <c r="D71" s="166">
        <v>1</v>
      </c>
      <c r="E71" s="166">
        <f>E70*D71</f>
        <v>32.9</v>
      </c>
      <c r="F71" s="162"/>
      <c r="G71" s="162"/>
      <c r="H71" s="162"/>
      <c r="I71" s="162">
        <f>H71*E71</f>
        <v>0</v>
      </c>
      <c r="J71" s="162"/>
      <c r="K71" s="162"/>
      <c r="L71" s="162">
        <f>K71+I71+G71</f>
        <v>0</v>
      </c>
    </row>
    <row r="72" spans="1:12" ht="13.5">
      <c r="A72" s="193"/>
      <c r="B72" s="185" t="s">
        <v>176</v>
      </c>
      <c r="C72" s="112" t="s">
        <v>171</v>
      </c>
      <c r="D72" s="166">
        <v>0.7</v>
      </c>
      <c r="E72" s="166">
        <f>E70*D72</f>
        <v>23.029999999999998</v>
      </c>
      <c r="F72" s="162"/>
      <c r="G72" s="162">
        <f>F72*E72</f>
        <v>0</v>
      </c>
      <c r="H72" s="162"/>
      <c r="I72" s="162"/>
      <c r="J72" s="162"/>
      <c r="K72" s="162"/>
      <c r="L72" s="162">
        <f>K72+I72+G72</f>
        <v>0</v>
      </c>
    </row>
    <row r="73" spans="1:12" ht="27">
      <c r="A73" s="193"/>
      <c r="B73" s="185" t="s">
        <v>420</v>
      </c>
      <c r="C73" s="122" t="s">
        <v>121</v>
      </c>
      <c r="D73" s="186">
        <v>0.08</v>
      </c>
      <c r="E73" s="186">
        <f>E70*D73</f>
        <v>2.632</v>
      </c>
      <c r="F73" s="186"/>
      <c r="G73" s="186">
        <f>F73*E73</f>
        <v>0</v>
      </c>
      <c r="H73" s="186"/>
      <c r="I73" s="186"/>
      <c r="J73" s="186"/>
      <c r="K73" s="186"/>
      <c r="L73" s="186">
        <f>K73+I73+G73</f>
        <v>0</v>
      </c>
    </row>
    <row r="74" spans="1:12" ht="40.5">
      <c r="A74" s="122">
        <v>15</v>
      </c>
      <c r="B74" s="188" t="s">
        <v>422</v>
      </c>
      <c r="C74" s="189" t="s">
        <v>121</v>
      </c>
      <c r="D74" s="191"/>
      <c r="E74" s="191">
        <v>142.08</v>
      </c>
      <c r="F74" s="166"/>
      <c r="G74" s="166"/>
      <c r="H74" s="166"/>
      <c r="I74" s="166"/>
      <c r="J74" s="166"/>
      <c r="K74" s="166"/>
      <c r="L74" s="186"/>
    </row>
    <row r="75" spans="1:12" ht="13.5">
      <c r="A75" s="193"/>
      <c r="B75" s="158" t="s">
        <v>155</v>
      </c>
      <c r="C75" s="112" t="s">
        <v>0</v>
      </c>
      <c r="D75" s="166">
        <v>1</v>
      </c>
      <c r="E75" s="166">
        <f>E74*D75</f>
        <v>142.08</v>
      </c>
      <c r="F75" s="162"/>
      <c r="G75" s="162"/>
      <c r="H75" s="162"/>
      <c r="I75" s="162">
        <f>H75*E75</f>
        <v>0</v>
      </c>
      <c r="J75" s="162"/>
      <c r="K75" s="162"/>
      <c r="L75" s="162">
        <f>K75+I75+G75</f>
        <v>0</v>
      </c>
    </row>
    <row r="76" spans="1:12" ht="13.5">
      <c r="A76" s="126"/>
      <c r="B76" s="185" t="s">
        <v>173</v>
      </c>
      <c r="C76" s="112" t="s">
        <v>217</v>
      </c>
      <c r="D76" s="166">
        <v>0.15</v>
      </c>
      <c r="E76" s="166">
        <f>E74*D76</f>
        <v>21.312</v>
      </c>
      <c r="F76" s="166"/>
      <c r="G76" s="166">
        <f>F76*E76</f>
        <v>0</v>
      </c>
      <c r="H76" s="166"/>
      <c r="I76" s="166"/>
      <c r="J76" s="166"/>
      <c r="K76" s="166"/>
      <c r="L76" s="186">
        <f>G76</f>
        <v>0</v>
      </c>
    </row>
    <row r="77" spans="1:12" ht="13.5">
      <c r="A77" s="126"/>
      <c r="B77" s="185" t="s">
        <v>174</v>
      </c>
      <c r="C77" s="122" t="s">
        <v>171</v>
      </c>
      <c r="D77" s="166">
        <v>2.4</v>
      </c>
      <c r="E77" s="166">
        <f>E74*D77</f>
        <v>340.992</v>
      </c>
      <c r="F77" s="166"/>
      <c r="G77" s="166">
        <f>F77*E77</f>
        <v>0</v>
      </c>
      <c r="H77" s="166"/>
      <c r="I77" s="166"/>
      <c r="J77" s="166"/>
      <c r="K77" s="166"/>
      <c r="L77" s="186">
        <f>G77</f>
        <v>0</v>
      </c>
    </row>
    <row r="78" spans="1:12" ht="13.5">
      <c r="A78" s="126"/>
      <c r="B78" s="185" t="s">
        <v>175</v>
      </c>
      <c r="C78" s="112" t="s">
        <v>217</v>
      </c>
      <c r="D78" s="166">
        <v>0.4</v>
      </c>
      <c r="E78" s="166">
        <f>E74*D78</f>
        <v>56.83200000000001</v>
      </c>
      <c r="F78" s="166"/>
      <c r="G78" s="166">
        <f>F78*E78</f>
        <v>0</v>
      </c>
      <c r="H78" s="166"/>
      <c r="I78" s="166"/>
      <c r="J78" s="166"/>
      <c r="K78" s="166"/>
      <c r="L78" s="186">
        <f>G78</f>
        <v>0</v>
      </c>
    </row>
    <row r="79" spans="1:12" ht="13.5">
      <c r="A79" s="126"/>
      <c r="B79" s="185" t="s">
        <v>123</v>
      </c>
      <c r="C79" s="112" t="s">
        <v>0</v>
      </c>
      <c r="D79" s="166">
        <v>0.1</v>
      </c>
      <c r="E79" s="166">
        <f>E74*D79</f>
        <v>14.208000000000002</v>
      </c>
      <c r="F79" s="166"/>
      <c r="G79" s="166">
        <f>F79*E79</f>
        <v>0</v>
      </c>
      <c r="H79" s="166"/>
      <c r="I79" s="166"/>
      <c r="J79" s="166"/>
      <c r="K79" s="166"/>
      <c r="L79" s="186">
        <f>G79</f>
        <v>0</v>
      </c>
    </row>
    <row r="80" spans="1:12" ht="40.5">
      <c r="A80" s="122">
        <v>16</v>
      </c>
      <c r="B80" s="188" t="s">
        <v>421</v>
      </c>
      <c r="C80" s="189" t="s">
        <v>121</v>
      </c>
      <c r="D80" s="191"/>
      <c r="E80" s="191">
        <v>21.75</v>
      </c>
      <c r="F80" s="166"/>
      <c r="G80" s="166"/>
      <c r="H80" s="166"/>
      <c r="I80" s="166"/>
      <c r="J80" s="166"/>
      <c r="K80" s="166"/>
      <c r="L80" s="186"/>
    </row>
    <row r="81" spans="1:12" ht="13.5">
      <c r="A81" s="193"/>
      <c r="B81" s="158" t="s">
        <v>155</v>
      </c>
      <c r="C81" s="112" t="s">
        <v>0</v>
      </c>
      <c r="D81" s="166">
        <v>1</v>
      </c>
      <c r="E81" s="166">
        <f>E80*D81</f>
        <v>21.75</v>
      </c>
      <c r="F81" s="162"/>
      <c r="G81" s="162"/>
      <c r="H81" s="162"/>
      <c r="I81" s="162">
        <f>H81*E81</f>
        <v>0</v>
      </c>
      <c r="J81" s="162"/>
      <c r="K81" s="162"/>
      <c r="L81" s="162">
        <f>K81+I81+G81</f>
        <v>0</v>
      </c>
    </row>
    <row r="82" spans="1:12" ht="13.5">
      <c r="A82" s="126"/>
      <c r="B82" s="185" t="s">
        <v>173</v>
      </c>
      <c r="C82" s="112" t="s">
        <v>217</v>
      </c>
      <c r="D82" s="166">
        <v>0.15</v>
      </c>
      <c r="E82" s="166">
        <f>E80*D82</f>
        <v>3.2624999999999997</v>
      </c>
      <c r="F82" s="166"/>
      <c r="G82" s="166">
        <f>F82*E82</f>
        <v>0</v>
      </c>
      <c r="H82" s="166"/>
      <c r="I82" s="166"/>
      <c r="J82" s="166"/>
      <c r="K82" s="166"/>
      <c r="L82" s="186">
        <f>G82</f>
        <v>0</v>
      </c>
    </row>
    <row r="83" spans="1:12" ht="13.5">
      <c r="A83" s="126"/>
      <c r="B83" s="185" t="s">
        <v>174</v>
      </c>
      <c r="C83" s="122" t="s">
        <v>171</v>
      </c>
      <c r="D83" s="166">
        <v>2.4</v>
      </c>
      <c r="E83" s="166">
        <f>E80*D83</f>
        <v>52.199999999999996</v>
      </c>
      <c r="F83" s="166"/>
      <c r="G83" s="166">
        <f>F83*E83</f>
        <v>0</v>
      </c>
      <c r="H83" s="166"/>
      <c r="I83" s="166"/>
      <c r="J83" s="166"/>
      <c r="K83" s="166"/>
      <c r="L83" s="186">
        <f>G83</f>
        <v>0</v>
      </c>
    </row>
    <row r="84" spans="1:12" ht="13.5">
      <c r="A84" s="126"/>
      <c r="B84" s="185" t="s">
        <v>175</v>
      </c>
      <c r="C84" s="112" t="s">
        <v>217</v>
      </c>
      <c r="D84" s="166">
        <v>0.4</v>
      </c>
      <c r="E84" s="166">
        <f>E80*D84</f>
        <v>8.700000000000001</v>
      </c>
      <c r="F84" s="166"/>
      <c r="G84" s="166">
        <f>F84*E84</f>
        <v>0</v>
      </c>
      <c r="H84" s="166"/>
      <c r="I84" s="166"/>
      <c r="J84" s="166"/>
      <c r="K84" s="166"/>
      <c r="L84" s="186">
        <f>G84</f>
        <v>0</v>
      </c>
    </row>
    <row r="85" spans="1:12" ht="13.5">
      <c r="A85" s="126"/>
      <c r="B85" s="185" t="s">
        <v>123</v>
      </c>
      <c r="C85" s="112" t="s">
        <v>0</v>
      </c>
      <c r="D85" s="162">
        <v>0.1</v>
      </c>
      <c r="E85" s="162">
        <f>E80*D85</f>
        <v>2.1750000000000003</v>
      </c>
      <c r="F85" s="162"/>
      <c r="G85" s="162">
        <f>F85*E85</f>
        <v>0</v>
      </c>
      <c r="H85" s="162"/>
      <c r="I85" s="162"/>
      <c r="J85" s="162"/>
      <c r="K85" s="162"/>
      <c r="L85" s="58">
        <f>G85</f>
        <v>0</v>
      </c>
    </row>
    <row r="86" spans="1:12" ht="27">
      <c r="A86" s="121">
        <v>17</v>
      </c>
      <c r="B86" s="261" t="s">
        <v>423</v>
      </c>
      <c r="C86" s="124" t="s">
        <v>121</v>
      </c>
      <c r="D86" s="578"/>
      <c r="E86" s="420">
        <v>41.5</v>
      </c>
      <c r="F86" s="417"/>
      <c r="G86" s="248"/>
      <c r="H86" s="248"/>
      <c r="I86" s="248"/>
      <c r="J86" s="248"/>
      <c r="K86" s="248"/>
      <c r="L86" s="248"/>
    </row>
    <row r="87" spans="1:12" ht="13.5">
      <c r="A87" s="178"/>
      <c r="B87" s="327" t="s">
        <v>219</v>
      </c>
      <c r="C87" s="93" t="s">
        <v>0</v>
      </c>
      <c r="D87" s="113">
        <v>1</v>
      </c>
      <c r="E87" s="248">
        <f>E86*D87</f>
        <v>41.5</v>
      </c>
      <c r="F87" s="182"/>
      <c r="G87" s="248"/>
      <c r="H87" s="248"/>
      <c r="I87" s="248">
        <f>H87*E87</f>
        <v>0</v>
      </c>
      <c r="J87" s="248"/>
      <c r="K87" s="248"/>
      <c r="L87" s="248">
        <f>I87+G87</f>
        <v>0</v>
      </c>
    </row>
    <row r="88" spans="1:12" ht="13.5">
      <c r="A88" s="178"/>
      <c r="B88" s="264" t="s">
        <v>425</v>
      </c>
      <c r="C88" s="93" t="s">
        <v>121</v>
      </c>
      <c r="D88" s="113">
        <v>1</v>
      </c>
      <c r="E88" s="162">
        <f>E86*D88</f>
        <v>41.5</v>
      </c>
      <c r="F88" s="182"/>
      <c r="G88" s="248">
        <f>F88*E88</f>
        <v>0</v>
      </c>
      <c r="H88" s="162"/>
      <c r="I88" s="248"/>
      <c r="J88" s="248"/>
      <c r="K88" s="248"/>
      <c r="L88" s="248">
        <f>I88+G88</f>
        <v>0</v>
      </c>
    </row>
    <row r="89" spans="1:12" ht="13.5">
      <c r="A89" s="178"/>
      <c r="B89" s="264" t="s">
        <v>424</v>
      </c>
      <c r="C89" s="93" t="s">
        <v>171</v>
      </c>
      <c r="D89" s="113">
        <v>10</v>
      </c>
      <c r="E89" s="162">
        <f>E86*D89</f>
        <v>415</v>
      </c>
      <c r="F89" s="182"/>
      <c r="G89" s="248">
        <f>F89*E89</f>
        <v>0</v>
      </c>
      <c r="H89" s="162"/>
      <c r="I89" s="248"/>
      <c r="J89" s="248"/>
      <c r="K89" s="248"/>
      <c r="L89" s="248">
        <f>I89+G89</f>
        <v>0</v>
      </c>
    </row>
    <row r="90" spans="1:12" ht="42.75" customHeight="1">
      <c r="A90" s="122">
        <v>18</v>
      </c>
      <c r="B90" s="188" t="s">
        <v>426</v>
      </c>
      <c r="C90" s="189" t="s">
        <v>121</v>
      </c>
      <c r="D90" s="191"/>
      <c r="E90" s="191">
        <v>8.58</v>
      </c>
      <c r="F90" s="166"/>
      <c r="G90" s="166"/>
      <c r="H90" s="166"/>
      <c r="I90" s="166"/>
      <c r="J90" s="166"/>
      <c r="K90" s="166"/>
      <c r="L90" s="166"/>
    </row>
    <row r="91" spans="1:12" ht="27">
      <c r="A91" s="193"/>
      <c r="B91" s="185" t="s">
        <v>246</v>
      </c>
      <c r="C91" s="122" t="s">
        <v>121</v>
      </c>
      <c r="D91" s="186">
        <v>1</v>
      </c>
      <c r="E91" s="186">
        <f>E90*D91</f>
        <v>8.58</v>
      </c>
      <c r="F91" s="186"/>
      <c r="G91" s="186">
        <f>F91*E91</f>
        <v>0</v>
      </c>
      <c r="H91" s="186"/>
      <c r="I91" s="186"/>
      <c r="J91" s="186"/>
      <c r="K91" s="186"/>
      <c r="L91" s="186">
        <f>G91</f>
        <v>0</v>
      </c>
    </row>
    <row r="92" spans="1:12" ht="30.75" customHeight="1">
      <c r="A92" s="122">
        <v>19</v>
      </c>
      <c r="B92" s="188" t="s">
        <v>427</v>
      </c>
      <c r="C92" s="189" t="s">
        <v>121</v>
      </c>
      <c r="D92" s="191"/>
      <c r="E92" s="191">
        <v>10.8</v>
      </c>
      <c r="F92" s="166"/>
      <c r="G92" s="166"/>
      <c r="H92" s="166"/>
      <c r="I92" s="166"/>
      <c r="J92" s="166"/>
      <c r="K92" s="166"/>
      <c r="L92" s="166"/>
    </row>
    <row r="93" spans="1:12" ht="13.5">
      <c r="A93" s="193"/>
      <c r="B93" s="185" t="s">
        <v>428</v>
      </c>
      <c r="C93" s="122" t="s">
        <v>121</v>
      </c>
      <c r="D93" s="186">
        <v>1</v>
      </c>
      <c r="E93" s="186">
        <f>E92*D93</f>
        <v>10.8</v>
      </c>
      <c r="F93" s="186"/>
      <c r="G93" s="186">
        <f>F93*E93</f>
        <v>0</v>
      </c>
      <c r="H93" s="186"/>
      <c r="I93" s="186"/>
      <c r="J93" s="186"/>
      <c r="K93" s="186"/>
      <c r="L93" s="186">
        <f>G93</f>
        <v>0</v>
      </c>
    </row>
    <row r="94" spans="1:12" ht="27">
      <c r="A94" s="122">
        <v>20</v>
      </c>
      <c r="B94" s="188" t="s">
        <v>429</v>
      </c>
      <c r="C94" s="189" t="s">
        <v>144</v>
      </c>
      <c r="D94" s="191"/>
      <c r="E94" s="191">
        <v>1</v>
      </c>
      <c r="F94" s="166"/>
      <c r="G94" s="166"/>
      <c r="H94" s="166"/>
      <c r="I94" s="166"/>
      <c r="J94" s="166"/>
      <c r="K94" s="166"/>
      <c r="L94" s="166"/>
    </row>
    <row r="95" spans="1:12" ht="13.5">
      <c r="A95" s="193"/>
      <c r="B95" s="158" t="s">
        <v>247</v>
      </c>
      <c r="C95" s="112" t="s">
        <v>144</v>
      </c>
      <c r="D95" s="166">
        <v>1</v>
      </c>
      <c r="E95" s="166">
        <f>E94*D95</f>
        <v>1</v>
      </c>
      <c r="F95" s="162"/>
      <c r="G95" s="162">
        <f>F95*E95</f>
        <v>0</v>
      </c>
      <c r="H95" s="162"/>
      <c r="I95" s="162"/>
      <c r="J95" s="162"/>
      <c r="K95" s="162"/>
      <c r="L95" s="162">
        <f>G95</f>
        <v>0</v>
      </c>
    </row>
    <row r="96" spans="1:12" ht="13.5">
      <c r="A96" s="122">
        <v>21</v>
      </c>
      <c r="B96" s="188" t="s">
        <v>248</v>
      </c>
      <c r="C96" s="189" t="s">
        <v>144</v>
      </c>
      <c r="D96" s="191"/>
      <c r="E96" s="191">
        <v>2</v>
      </c>
      <c r="F96" s="166"/>
      <c r="G96" s="166"/>
      <c r="H96" s="166"/>
      <c r="I96" s="166"/>
      <c r="J96" s="166"/>
      <c r="K96" s="166"/>
      <c r="L96" s="166"/>
    </row>
    <row r="97" spans="1:12" ht="13.5">
      <c r="A97" s="193"/>
      <c r="B97" s="158" t="s">
        <v>155</v>
      </c>
      <c r="C97" s="112" t="s">
        <v>0</v>
      </c>
      <c r="D97" s="166">
        <v>1</v>
      </c>
      <c r="E97" s="166">
        <f>E96*D97</f>
        <v>2</v>
      </c>
      <c r="F97" s="162"/>
      <c r="G97" s="162"/>
      <c r="H97" s="162"/>
      <c r="I97" s="162">
        <f>H97*E97</f>
        <v>0</v>
      </c>
      <c r="J97" s="162"/>
      <c r="K97" s="162"/>
      <c r="L97" s="162">
        <f>K97+I97+G97</f>
        <v>0</v>
      </c>
    </row>
    <row r="98" spans="1:12" ht="15.75" customHeight="1">
      <c r="A98" s="193"/>
      <c r="B98" s="185" t="s">
        <v>430</v>
      </c>
      <c r="C98" s="112" t="s">
        <v>0</v>
      </c>
      <c r="D98" s="166">
        <v>1</v>
      </c>
      <c r="E98" s="166">
        <f>E96*D98</f>
        <v>2</v>
      </c>
      <c r="F98" s="166"/>
      <c r="G98" s="166">
        <f>F98*E98</f>
        <v>0</v>
      </c>
      <c r="H98" s="166"/>
      <c r="I98" s="166"/>
      <c r="J98" s="166"/>
      <c r="K98" s="166"/>
      <c r="L98" s="166">
        <f>G98</f>
        <v>0</v>
      </c>
    </row>
    <row r="99" spans="1:12" ht="27">
      <c r="A99" s="122">
        <v>22</v>
      </c>
      <c r="B99" s="261" t="s">
        <v>254</v>
      </c>
      <c r="C99" s="124" t="s">
        <v>144</v>
      </c>
      <c r="D99" s="57"/>
      <c r="E99" s="57">
        <v>1</v>
      </c>
      <c r="F99" s="58"/>
      <c r="G99" s="58"/>
      <c r="H99" s="58"/>
      <c r="I99" s="58"/>
      <c r="J99" s="58"/>
      <c r="K99" s="58"/>
      <c r="L99" s="58"/>
    </row>
    <row r="100" spans="1:12" ht="13.5">
      <c r="A100" s="193"/>
      <c r="B100" s="246" t="s">
        <v>219</v>
      </c>
      <c r="C100" s="93" t="s">
        <v>0</v>
      </c>
      <c r="D100" s="58">
        <v>1</v>
      </c>
      <c r="E100" s="58">
        <f>E99*D100</f>
        <v>1</v>
      </c>
      <c r="F100" s="58"/>
      <c r="G100" s="58"/>
      <c r="H100" s="58"/>
      <c r="I100" s="58">
        <f>H100*E100</f>
        <v>0</v>
      </c>
      <c r="J100" s="58"/>
      <c r="K100" s="58"/>
      <c r="L100" s="58">
        <f>I100</f>
        <v>0</v>
      </c>
    </row>
    <row r="101" spans="1:12" ht="13.5">
      <c r="A101" s="193"/>
      <c r="B101" s="264" t="s">
        <v>431</v>
      </c>
      <c r="C101" s="93" t="s">
        <v>144</v>
      </c>
      <c r="D101" s="58">
        <v>1</v>
      </c>
      <c r="E101" s="58">
        <f>E99*D101</f>
        <v>1</v>
      </c>
      <c r="F101" s="58"/>
      <c r="G101" s="58">
        <f>F101*E101</f>
        <v>0</v>
      </c>
      <c r="H101" s="58"/>
      <c r="I101" s="58"/>
      <c r="J101" s="58"/>
      <c r="K101" s="58"/>
      <c r="L101" s="58">
        <f>F101</f>
        <v>0</v>
      </c>
    </row>
    <row r="102" spans="1:12" ht="13.5">
      <c r="A102" s="216"/>
      <c r="B102" s="181" t="s">
        <v>5</v>
      </c>
      <c r="C102" s="168"/>
      <c r="D102" s="119"/>
      <c r="E102" s="119"/>
      <c r="F102" s="156"/>
      <c r="G102" s="156"/>
      <c r="H102" s="156"/>
      <c r="I102" s="156"/>
      <c r="J102" s="156"/>
      <c r="K102" s="156"/>
      <c r="L102" s="156">
        <f>SUM(L14:L101)</f>
        <v>0</v>
      </c>
    </row>
    <row r="103" spans="1:12" ht="16.5">
      <c r="A103" s="140"/>
      <c r="B103" s="546" t="s">
        <v>249</v>
      </c>
      <c r="C103" s="546"/>
      <c r="D103" s="546"/>
      <c r="E103" s="565"/>
      <c r="F103" s="162"/>
      <c r="G103" s="162"/>
      <c r="H103" s="182"/>
      <c r="I103" s="162"/>
      <c r="J103" s="162"/>
      <c r="K103" s="162"/>
      <c r="L103" s="162"/>
    </row>
    <row r="104" spans="1:12" ht="27">
      <c r="A104" s="122">
        <v>1</v>
      </c>
      <c r="B104" s="94" t="s">
        <v>432</v>
      </c>
      <c r="C104" s="56" t="s">
        <v>121</v>
      </c>
      <c r="D104" s="57"/>
      <c r="E104" s="57">
        <v>115.32</v>
      </c>
      <c r="F104" s="58"/>
      <c r="G104" s="162"/>
      <c r="H104" s="162"/>
      <c r="I104" s="162"/>
      <c r="J104" s="162"/>
      <c r="K104" s="162"/>
      <c r="L104" s="162"/>
    </row>
    <row r="105" spans="1:12" ht="13.5">
      <c r="A105" s="193"/>
      <c r="B105" s="158" t="s">
        <v>155</v>
      </c>
      <c r="C105" s="115" t="s">
        <v>0</v>
      </c>
      <c r="D105" s="115">
        <v>1</v>
      </c>
      <c r="E105" s="58">
        <f>E104*D105</f>
        <v>115.32</v>
      </c>
      <c r="F105" s="58"/>
      <c r="G105" s="58"/>
      <c r="H105" s="58"/>
      <c r="I105" s="58">
        <f>H105*E105</f>
        <v>0</v>
      </c>
      <c r="J105" s="58"/>
      <c r="K105" s="58"/>
      <c r="L105" s="58">
        <f>K105+I105+G105</f>
        <v>0</v>
      </c>
    </row>
    <row r="106" spans="1:12" ht="13.5">
      <c r="A106" s="193"/>
      <c r="B106" s="184" t="s">
        <v>170</v>
      </c>
      <c r="C106" s="164" t="s">
        <v>137</v>
      </c>
      <c r="D106" s="162">
        <v>0.0306</v>
      </c>
      <c r="E106" s="162">
        <f>E104*D106</f>
        <v>3.5287919999999997</v>
      </c>
      <c r="F106" s="162"/>
      <c r="G106" s="162">
        <f>F106*E106</f>
        <v>0</v>
      </c>
      <c r="H106" s="162"/>
      <c r="I106" s="162"/>
      <c r="J106" s="162"/>
      <c r="K106" s="162"/>
      <c r="L106" s="58">
        <f>K106+I106+G106</f>
        <v>0</v>
      </c>
    </row>
    <row r="107" spans="1:12" ht="13.5">
      <c r="A107" s="193"/>
      <c r="B107" s="185" t="s">
        <v>250</v>
      </c>
      <c r="C107" s="112" t="s">
        <v>121</v>
      </c>
      <c r="D107" s="166">
        <v>1</v>
      </c>
      <c r="E107" s="166">
        <f>E104*D107</f>
        <v>115.32</v>
      </c>
      <c r="F107" s="166"/>
      <c r="G107" s="162">
        <f>F107*E107</f>
        <v>0</v>
      </c>
      <c r="H107" s="166"/>
      <c r="I107" s="166"/>
      <c r="J107" s="166"/>
      <c r="K107" s="166"/>
      <c r="L107" s="58">
        <f>K107+I107+G107</f>
        <v>0</v>
      </c>
    </row>
    <row r="108" spans="1:12" ht="27">
      <c r="A108" s="122">
        <v>2</v>
      </c>
      <c r="B108" s="94" t="s">
        <v>242</v>
      </c>
      <c r="C108" s="56" t="s">
        <v>124</v>
      </c>
      <c r="D108" s="57"/>
      <c r="E108" s="57">
        <v>35.9</v>
      </c>
      <c r="F108" s="58"/>
      <c r="G108" s="162"/>
      <c r="H108" s="162"/>
      <c r="I108" s="162"/>
      <c r="J108" s="162"/>
      <c r="K108" s="162"/>
      <c r="L108" s="162"/>
    </row>
    <row r="109" spans="1:12" ht="13.5">
      <c r="A109" s="193"/>
      <c r="B109" s="158" t="s">
        <v>155</v>
      </c>
      <c r="C109" s="115" t="s">
        <v>0</v>
      </c>
      <c r="D109" s="115">
        <v>1</v>
      </c>
      <c r="E109" s="58">
        <f>E108*D109</f>
        <v>35.9</v>
      </c>
      <c r="F109" s="58"/>
      <c r="G109" s="58"/>
      <c r="H109" s="58"/>
      <c r="I109" s="58">
        <f>H109*E109</f>
        <v>0</v>
      </c>
      <c r="J109" s="58"/>
      <c r="K109" s="58"/>
      <c r="L109" s="58">
        <f>K109+I109+G109</f>
        <v>0</v>
      </c>
    </row>
    <row r="110" spans="1:12" ht="13.5">
      <c r="A110" s="193"/>
      <c r="B110" s="185" t="s">
        <v>170</v>
      </c>
      <c r="C110" s="112" t="s">
        <v>137</v>
      </c>
      <c r="D110" s="166">
        <v>0.008</v>
      </c>
      <c r="E110" s="166">
        <f>E108*D110</f>
        <v>0.2872</v>
      </c>
      <c r="F110" s="162"/>
      <c r="G110" s="162">
        <f>F110*E110</f>
        <v>0</v>
      </c>
      <c r="H110" s="162"/>
      <c r="I110" s="162"/>
      <c r="J110" s="162"/>
      <c r="K110" s="162"/>
      <c r="L110" s="58">
        <f>K110+I110+G110</f>
        <v>0</v>
      </c>
    </row>
    <row r="111" spans="1:12" ht="27">
      <c r="A111" s="122">
        <v>3</v>
      </c>
      <c r="B111" s="326" t="s">
        <v>251</v>
      </c>
      <c r="C111" s="124" t="s">
        <v>121</v>
      </c>
      <c r="D111" s="109"/>
      <c r="E111" s="57">
        <v>115.32</v>
      </c>
      <c r="F111" s="162"/>
      <c r="G111" s="162"/>
      <c r="H111" s="162"/>
      <c r="I111" s="162"/>
      <c r="J111" s="162"/>
      <c r="K111" s="162"/>
      <c r="L111" s="162"/>
    </row>
    <row r="112" spans="1:12" ht="13.5">
      <c r="A112" s="193"/>
      <c r="B112" s="158" t="s">
        <v>155</v>
      </c>
      <c r="C112" s="93" t="s">
        <v>0</v>
      </c>
      <c r="D112" s="164">
        <v>1</v>
      </c>
      <c r="E112" s="162">
        <f>E111*D112</f>
        <v>115.32</v>
      </c>
      <c r="F112" s="162"/>
      <c r="G112" s="162"/>
      <c r="H112" s="162"/>
      <c r="I112" s="162">
        <f>H112*E112</f>
        <v>0</v>
      </c>
      <c r="J112" s="162"/>
      <c r="K112" s="162"/>
      <c r="L112" s="162">
        <f>K112+I112+G112</f>
        <v>0</v>
      </c>
    </row>
    <row r="113" spans="1:12" ht="13.5">
      <c r="A113" s="193"/>
      <c r="B113" s="327" t="s">
        <v>252</v>
      </c>
      <c r="C113" s="93" t="s">
        <v>217</v>
      </c>
      <c r="D113" s="115">
        <v>0.01</v>
      </c>
      <c r="E113" s="162">
        <f>E111*D113</f>
        <v>1.1532</v>
      </c>
      <c r="F113" s="162"/>
      <c r="G113" s="162">
        <f>F113*E113</f>
        <v>0</v>
      </c>
      <c r="H113" s="162"/>
      <c r="I113" s="162"/>
      <c r="J113" s="162"/>
      <c r="K113" s="162"/>
      <c r="L113" s="162">
        <f>G113</f>
        <v>0</v>
      </c>
    </row>
    <row r="114" spans="1:12" ht="13.5">
      <c r="A114" s="193"/>
      <c r="B114" s="327" t="s">
        <v>190</v>
      </c>
      <c r="C114" s="93" t="s">
        <v>137</v>
      </c>
      <c r="D114" s="115">
        <v>0.002</v>
      </c>
      <c r="E114" s="162">
        <f>E111*D114</f>
        <v>0.23063999999999998</v>
      </c>
      <c r="F114" s="162"/>
      <c r="G114" s="162">
        <f>F114*E114</f>
        <v>0</v>
      </c>
      <c r="H114" s="162"/>
      <c r="I114" s="162"/>
      <c r="J114" s="162"/>
      <c r="K114" s="162"/>
      <c r="L114" s="162">
        <f>G114</f>
        <v>0</v>
      </c>
    </row>
    <row r="115" spans="1:12" ht="13.5">
      <c r="A115" s="193"/>
      <c r="B115" s="327" t="s">
        <v>253</v>
      </c>
      <c r="C115" s="93" t="s">
        <v>130</v>
      </c>
      <c r="D115" s="115">
        <v>0.0012</v>
      </c>
      <c r="E115" s="162">
        <f>E111*D115</f>
        <v>0.13838399999999998</v>
      </c>
      <c r="F115" s="162"/>
      <c r="G115" s="162">
        <f>F115*E115</f>
        <v>0</v>
      </c>
      <c r="H115" s="162"/>
      <c r="I115" s="162"/>
      <c r="J115" s="162"/>
      <c r="K115" s="162"/>
      <c r="L115" s="162">
        <f>G115</f>
        <v>0</v>
      </c>
    </row>
    <row r="116" spans="1:12" ht="13.5">
      <c r="A116" s="193"/>
      <c r="B116" s="327" t="s">
        <v>173</v>
      </c>
      <c r="C116" s="93" t="s">
        <v>217</v>
      </c>
      <c r="D116" s="115">
        <v>0.1</v>
      </c>
      <c r="E116" s="162">
        <f>E111*D116</f>
        <v>11.532</v>
      </c>
      <c r="F116" s="162"/>
      <c r="G116" s="162">
        <f>F116*E116</f>
        <v>0</v>
      </c>
      <c r="H116" s="162"/>
      <c r="I116" s="162"/>
      <c r="J116" s="162"/>
      <c r="K116" s="162"/>
      <c r="L116" s="162">
        <f>G116</f>
        <v>0</v>
      </c>
    </row>
    <row r="117" spans="1:12" ht="27">
      <c r="A117" s="193"/>
      <c r="B117" s="258" t="s">
        <v>433</v>
      </c>
      <c r="C117" s="134" t="s">
        <v>217</v>
      </c>
      <c r="D117" s="135">
        <v>0.55</v>
      </c>
      <c r="E117" s="186">
        <f>E111*D117</f>
        <v>63.426</v>
      </c>
      <c r="F117" s="186"/>
      <c r="G117" s="186">
        <f>F117*E117</f>
        <v>0</v>
      </c>
      <c r="H117" s="186"/>
      <c r="I117" s="186"/>
      <c r="J117" s="186"/>
      <c r="K117" s="186"/>
      <c r="L117" s="186">
        <f>G117</f>
        <v>0</v>
      </c>
    </row>
    <row r="118" spans="1:12" ht="13.5">
      <c r="A118" s="194"/>
      <c r="B118" s="95" t="s">
        <v>5</v>
      </c>
      <c r="C118" s="90"/>
      <c r="D118" s="91"/>
      <c r="E118" s="92"/>
      <c r="F118" s="92"/>
      <c r="G118" s="92"/>
      <c r="H118" s="92"/>
      <c r="I118" s="92"/>
      <c r="J118" s="92"/>
      <c r="K118" s="92"/>
      <c r="L118" s="96">
        <f>SUM(L105:L117)</f>
        <v>0</v>
      </c>
    </row>
    <row r="119" spans="1:12" ht="13.5">
      <c r="A119" s="194"/>
      <c r="B119" s="95" t="s">
        <v>154</v>
      </c>
      <c r="C119" s="90"/>
      <c r="D119" s="91"/>
      <c r="E119" s="92"/>
      <c r="F119" s="92"/>
      <c r="G119" s="96">
        <f>SUM(G14:G118)</f>
        <v>0</v>
      </c>
      <c r="H119" s="92"/>
      <c r="I119" s="92"/>
      <c r="J119" s="92"/>
      <c r="K119" s="92"/>
      <c r="L119" s="96">
        <f>L118+L102</f>
        <v>0</v>
      </c>
    </row>
    <row r="120" spans="1:12" ht="13.5">
      <c r="A120" s="97"/>
      <c r="B120" s="241" t="s">
        <v>132</v>
      </c>
      <c r="C120" s="99">
        <v>0.05</v>
      </c>
      <c r="D120" s="60"/>
      <c r="E120" s="61"/>
      <c r="F120" s="62"/>
      <c r="G120" s="62"/>
      <c r="H120" s="62"/>
      <c r="I120" s="62"/>
      <c r="J120" s="62"/>
      <c r="K120" s="62"/>
      <c r="L120" s="58">
        <f>G119*C120</f>
        <v>0</v>
      </c>
    </row>
    <row r="121" spans="1:13" ht="13.5">
      <c r="A121" s="97"/>
      <c r="B121" s="100" t="s">
        <v>5</v>
      </c>
      <c r="C121" s="99"/>
      <c r="D121" s="60"/>
      <c r="E121" s="61"/>
      <c r="F121" s="62"/>
      <c r="G121" s="62"/>
      <c r="H121" s="62"/>
      <c r="I121" s="62"/>
      <c r="J121" s="62"/>
      <c r="K121" s="62"/>
      <c r="L121" s="58">
        <f>L120+L119</f>
        <v>0</v>
      </c>
      <c r="M121" s="110"/>
    </row>
    <row r="122" spans="1:12" ht="13.5">
      <c r="A122" s="65"/>
      <c r="B122" s="101" t="s">
        <v>133</v>
      </c>
      <c r="C122" s="64">
        <v>0.1</v>
      </c>
      <c r="D122" s="60"/>
      <c r="E122" s="61"/>
      <c r="F122" s="62"/>
      <c r="G122" s="62"/>
      <c r="H122" s="62"/>
      <c r="I122" s="62"/>
      <c r="J122" s="62"/>
      <c r="K122" s="62"/>
      <c r="L122" s="58">
        <f>L121*C122</f>
        <v>0</v>
      </c>
    </row>
    <row r="123" spans="1:13" ht="13.5">
      <c r="A123" s="65"/>
      <c r="B123" s="102" t="s">
        <v>122</v>
      </c>
      <c r="C123" s="64"/>
      <c r="D123" s="60"/>
      <c r="E123" s="61"/>
      <c r="F123" s="62"/>
      <c r="G123" s="62"/>
      <c r="H123" s="62"/>
      <c r="I123" s="62"/>
      <c r="J123" s="62"/>
      <c r="K123" s="62"/>
      <c r="L123" s="58">
        <f>L122+L121</f>
        <v>0</v>
      </c>
      <c r="M123" s="110"/>
    </row>
    <row r="124" spans="1:12" ht="13.5">
      <c r="A124" s="103"/>
      <c r="B124" s="98" t="s">
        <v>134</v>
      </c>
      <c r="C124" s="99">
        <v>0.08</v>
      </c>
      <c r="D124" s="104"/>
      <c r="E124" s="105"/>
      <c r="F124" s="98"/>
      <c r="G124" s="96"/>
      <c r="H124" s="96"/>
      <c r="I124" s="96"/>
      <c r="J124" s="106"/>
      <c r="K124" s="106"/>
      <c r="L124" s="92">
        <f>L123*C124</f>
        <v>0</v>
      </c>
    </row>
    <row r="125" spans="2:12" ht="13.5">
      <c r="B125" s="100" t="s">
        <v>5</v>
      </c>
      <c r="C125" s="99"/>
      <c r="D125" s="104"/>
      <c r="E125" s="105"/>
      <c r="F125" s="98"/>
      <c r="G125" s="96"/>
      <c r="H125" s="96"/>
      <c r="I125" s="96"/>
      <c r="J125" s="106"/>
      <c r="K125" s="106"/>
      <c r="L125" s="92">
        <f>L124+L123</f>
        <v>0</v>
      </c>
    </row>
    <row r="126" spans="2:12" ht="13.5">
      <c r="B126" s="98" t="s">
        <v>120</v>
      </c>
      <c r="C126" s="99">
        <v>0.05</v>
      </c>
      <c r="D126" s="104"/>
      <c r="E126" s="105"/>
      <c r="F126" s="98"/>
      <c r="G126" s="96"/>
      <c r="H126" s="96"/>
      <c r="I126" s="96"/>
      <c r="J126" s="106"/>
      <c r="K126" s="106"/>
      <c r="L126" s="92">
        <f>L125*C126</f>
        <v>0</v>
      </c>
    </row>
    <row r="127" spans="2:12" ht="13.5">
      <c r="B127" s="100" t="s">
        <v>5</v>
      </c>
      <c r="C127" s="99"/>
      <c r="D127" s="104"/>
      <c r="E127" s="105"/>
      <c r="F127" s="98"/>
      <c r="G127" s="96"/>
      <c r="H127" s="96"/>
      <c r="I127" s="96"/>
      <c r="J127" s="106"/>
      <c r="K127" s="106"/>
      <c r="L127" s="92">
        <f>L126+L125</f>
        <v>0</v>
      </c>
    </row>
    <row r="128" spans="2:12" ht="13.5">
      <c r="B128" s="98" t="s">
        <v>135</v>
      </c>
      <c r="C128" s="99">
        <v>0.18</v>
      </c>
      <c r="D128" s="104"/>
      <c r="E128" s="105"/>
      <c r="F128" s="98"/>
      <c r="G128" s="96"/>
      <c r="H128" s="96"/>
      <c r="I128" s="96"/>
      <c r="J128" s="106"/>
      <c r="K128" s="106"/>
      <c r="L128" s="92">
        <f>L127*C128</f>
        <v>0</v>
      </c>
    </row>
    <row r="129" spans="2:12" ht="13.5">
      <c r="B129" s="100" t="s">
        <v>154</v>
      </c>
      <c r="C129" s="107"/>
      <c r="D129" s="107"/>
      <c r="E129" s="107"/>
      <c r="F129" s="107"/>
      <c r="G129" s="108"/>
      <c r="H129" s="108"/>
      <c r="I129" s="108"/>
      <c r="J129" s="108"/>
      <c r="K129" s="108"/>
      <c r="L129" s="109">
        <f>L128+L127</f>
        <v>0</v>
      </c>
    </row>
    <row r="130" ht="13.5">
      <c r="L130" s="111"/>
    </row>
    <row r="132" ht="13.5">
      <c r="L132" s="110"/>
    </row>
  </sheetData>
  <sheetProtection/>
  <mergeCells count="8">
    <mergeCell ref="B103:E103"/>
    <mergeCell ref="B13:E13"/>
    <mergeCell ref="L10:L11"/>
    <mergeCell ref="A10:A11"/>
    <mergeCell ref="D10:E10"/>
    <mergeCell ref="F10:G10"/>
    <mergeCell ref="H10:I10"/>
    <mergeCell ref="J10:K10"/>
  </mergeCells>
  <conditionalFormatting sqref="C99:C101 C86:D89">
    <cfRule type="cellIs" priority="7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99"/>
  <sheetViews>
    <sheetView zoomScalePageLayoutView="0" workbookViewId="0" topLeftCell="A10">
      <selection activeCell="J14" sqref="J14:J180"/>
    </sheetView>
  </sheetViews>
  <sheetFormatPr defaultColWidth="8.75390625" defaultRowHeight="12.75"/>
  <cols>
    <col min="1" max="1" width="4.25390625" style="67" customWidth="1"/>
    <col min="2" max="2" width="43.375" style="67" customWidth="1"/>
    <col min="3" max="3" width="9.00390625" style="67" customWidth="1"/>
    <col min="4" max="4" width="7.25390625" style="67" customWidth="1"/>
    <col min="5" max="5" width="8.875" style="67" customWidth="1"/>
    <col min="6" max="6" width="7.375" style="67" customWidth="1"/>
    <col min="7" max="7" width="10.75390625" style="67" customWidth="1"/>
    <col min="8" max="8" width="7.625" style="67" customWidth="1"/>
    <col min="9" max="9" width="8.375" style="67" customWidth="1"/>
    <col min="10" max="10" width="7.875" style="67" customWidth="1"/>
    <col min="11" max="11" width="8.75390625" style="67" customWidth="1"/>
    <col min="12" max="12" width="14.125" style="67" customWidth="1"/>
    <col min="13" max="13" width="12.875" style="67" customWidth="1"/>
    <col min="14" max="16384" width="8.75390625" style="67" customWidth="1"/>
  </cols>
  <sheetData>
    <row r="2" spans="2:12" ht="18" customHeight="1">
      <c r="B2" s="66" t="s">
        <v>367</v>
      </c>
      <c r="C2" s="66"/>
      <c r="D2" s="66"/>
      <c r="E2" s="340"/>
      <c r="F2" s="340"/>
      <c r="G2" s="340"/>
      <c r="H2" s="154"/>
      <c r="I2" s="68"/>
      <c r="J2" s="68"/>
      <c r="K2" s="68"/>
      <c r="L2" s="68"/>
    </row>
    <row r="3" spans="2:12" ht="16.5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6.5" customHeight="1">
      <c r="B4" s="154"/>
      <c r="C4" s="154"/>
      <c r="D4" s="154"/>
      <c r="E4" s="154"/>
      <c r="F4" s="154"/>
      <c r="G4" s="154"/>
      <c r="H4" s="154"/>
      <c r="I4" s="68"/>
      <c r="J4" s="68"/>
      <c r="K4" s="68"/>
      <c r="L4" s="68"/>
    </row>
    <row r="5" spans="2:12" ht="21" customHeight="1">
      <c r="B5" s="68"/>
      <c r="C5" s="66" t="s">
        <v>356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8.7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ht="16.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5.75" customHeight="1">
      <c r="B8" s="68" t="s">
        <v>125</v>
      </c>
      <c r="C8" s="68"/>
      <c r="D8" s="68"/>
      <c r="E8" s="68"/>
      <c r="F8" s="68"/>
      <c r="G8" s="68"/>
      <c r="H8" s="68"/>
      <c r="I8" s="68"/>
      <c r="J8" s="68"/>
      <c r="K8" s="70"/>
      <c r="L8" s="68"/>
    </row>
    <row r="9" spans="1:12" ht="13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42.75" customHeight="1">
      <c r="A10" s="555" t="s">
        <v>10</v>
      </c>
      <c r="B10" s="130"/>
      <c r="C10" s="72"/>
      <c r="D10" s="557" t="s">
        <v>2</v>
      </c>
      <c r="E10" s="558"/>
      <c r="F10" s="559" t="s">
        <v>3</v>
      </c>
      <c r="G10" s="560"/>
      <c r="H10" s="547" t="s">
        <v>4</v>
      </c>
      <c r="I10" s="548"/>
      <c r="J10" s="547" t="s">
        <v>126</v>
      </c>
      <c r="K10" s="548"/>
      <c r="L10" s="552" t="s">
        <v>157</v>
      </c>
    </row>
    <row r="11" spans="1:12" ht="72" customHeight="1">
      <c r="A11" s="556"/>
      <c r="B11" s="88" t="s">
        <v>11</v>
      </c>
      <c r="C11" s="89" t="s">
        <v>1</v>
      </c>
      <c r="D11" s="128" t="s">
        <v>127</v>
      </c>
      <c r="E11" s="73" t="s">
        <v>6</v>
      </c>
      <c r="F11" s="74" t="s">
        <v>7</v>
      </c>
      <c r="G11" s="75" t="s">
        <v>5</v>
      </c>
      <c r="H11" s="76" t="s">
        <v>7</v>
      </c>
      <c r="I11" s="75" t="s">
        <v>5</v>
      </c>
      <c r="J11" s="76" t="s">
        <v>7</v>
      </c>
      <c r="K11" s="75" t="s">
        <v>5</v>
      </c>
      <c r="L11" s="553"/>
    </row>
    <row r="12" spans="1:12" ht="13.5">
      <c r="A12" s="77" t="s">
        <v>8</v>
      </c>
      <c r="B12" s="127">
        <v>2</v>
      </c>
      <c r="C12" s="129">
        <v>3</v>
      </c>
      <c r="D12" s="328" t="s">
        <v>9</v>
      </c>
      <c r="E12" s="79">
        <v>5</v>
      </c>
      <c r="F12" s="78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7">
        <v>12</v>
      </c>
    </row>
    <row r="13" spans="1:12" ht="38.25" customHeight="1">
      <c r="A13" s="199"/>
      <c r="B13" s="566" t="s">
        <v>329</v>
      </c>
      <c r="C13" s="566"/>
      <c r="D13" s="566"/>
      <c r="E13" s="566"/>
      <c r="F13" s="217"/>
      <c r="G13" s="218"/>
      <c r="H13" s="219"/>
      <c r="I13" s="218"/>
      <c r="J13" s="218"/>
      <c r="K13" s="218"/>
      <c r="L13" s="220"/>
    </row>
    <row r="14" spans="1:12" ht="27">
      <c r="A14" s="121">
        <v>1</v>
      </c>
      <c r="B14" s="261" t="s">
        <v>347</v>
      </c>
      <c r="C14" s="56" t="s">
        <v>143</v>
      </c>
      <c r="D14" s="58"/>
      <c r="E14" s="57">
        <v>0.36</v>
      </c>
      <c r="F14" s="115"/>
      <c r="G14" s="58"/>
      <c r="H14" s="117"/>
      <c r="I14" s="58"/>
      <c r="J14" s="58"/>
      <c r="K14" s="58"/>
      <c r="L14" s="57"/>
    </row>
    <row r="15" spans="1:12" ht="13.5">
      <c r="A15" s="178"/>
      <c r="B15" s="351" t="s">
        <v>155</v>
      </c>
      <c r="C15" s="93" t="s">
        <v>0</v>
      </c>
      <c r="D15" s="115">
        <v>15</v>
      </c>
      <c r="E15" s="92">
        <f>E14*D15</f>
        <v>5.3999999999999995</v>
      </c>
      <c r="F15" s="201"/>
      <c r="G15" s="92"/>
      <c r="H15" s="92"/>
      <c r="I15" s="92">
        <f>H15*E15</f>
        <v>0</v>
      </c>
      <c r="J15" s="92"/>
      <c r="K15" s="92"/>
      <c r="L15" s="92">
        <f>K15+I15+G15</f>
        <v>0</v>
      </c>
    </row>
    <row r="16" spans="1:12" ht="13.5">
      <c r="A16" s="178"/>
      <c r="B16" s="176" t="s">
        <v>185</v>
      </c>
      <c r="C16" s="115" t="s">
        <v>141</v>
      </c>
      <c r="D16" s="115">
        <v>2.16</v>
      </c>
      <c r="E16" s="85">
        <f>E14*D16</f>
        <v>0.7776000000000001</v>
      </c>
      <c r="F16" s="202"/>
      <c r="G16" s="85"/>
      <c r="H16" s="203"/>
      <c r="I16" s="85"/>
      <c r="J16" s="58"/>
      <c r="K16" s="85">
        <f>J16*E16</f>
        <v>0</v>
      </c>
      <c r="L16" s="85">
        <f>K16+I16+G16</f>
        <v>0</v>
      </c>
    </row>
    <row r="17" spans="1:12" ht="13.5">
      <c r="A17" s="178"/>
      <c r="B17" s="176" t="s">
        <v>346</v>
      </c>
      <c r="C17" s="115" t="s">
        <v>141</v>
      </c>
      <c r="D17" s="58">
        <v>2.73</v>
      </c>
      <c r="E17" s="152">
        <f>E14*D17</f>
        <v>0.9828</v>
      </c>
      <c r="F17" s="206"/>
      <c r="G17" s="92"/>
      <c r="H17" s="207"/>
      <c r="I17" s="152"/>
      <c r="J17" s="152"/>
      <c r="K17" s="92">
        <f>J17*E17</f>
        <v>0</v>
      </c>
      <c r="L17" s="92">
        <f>K17+I17+G17</f>
        <v>0</v>
      </c>
    </row>
    <row r="18" spans="1:12" ht="13.5">
      <c r="A18" s="178"/>
      <c r="B18" s="176" t="s">
        <v>186</v>
      </c>
      <c r="C18" s="115" t="s">
        <v>137</v>
      </c>
      <c r="D18" s="115">
        <v>122</v>
      </c>
      <c r="E18" s="152">
        <f>E14*D18</f>
        <v>43.92</v>
      </c>
      <c r="F18" s="206"/>
      <c r="G18" s="92">
        <f>F18*E18</f>
        <v>0</v>
      </c>
      <c r="H18" s="207"/>
      <c r="I18" s="152"/>
      <c r="J18" s="152"/>
      <c r="K18" s="152"/>
      <c r="L18" s="92">
        <f>K18+I18+G18</f>
        <v>0</v>
      </c>
    </row>
    <row r="19" spans="1:12" ht="54">
      <c r="A19" s="121">
        <v>2</v>
      </c>
      <c r="B19" s="336" t="s">
        <v>335</v>
      </c>
      <c r="C19" s="189" t="s">
        <v>121</v>
      </c>
      <c r="D19" s="191"/>
      <c r="E19" s="191">
        <v>180</v>
      </c>
      <c r="F19" s="166"/>
      <c r="G19" s="166"/>
      <c r="H19" s="166"/>
      <c r="I19" s="166"/>
      <c r="J19" s="166"/>
      <c r="K19" s="166"/>
      <c r="L19" s="186"/>
    </row>
    <row r="20" spans="1:12" ht="13.5">
      <c r="A20" s="316"/>
      <c r="B20" s="351" t="s">
        <v>155</v>
      </c>
      <c r="C20" s="93" t="s">
        <v>0</v>
      </c>
      <c r="D20" s="58">
        <v>1</v>
      </c>
      <c r="E20" s="92">
        <f>E19*D20</f>
        <v>180</v>
      </c>
      <c r="F20" s="120"/>
      <c r="G20" s="92"/>
      <c r="H20" s="92"/>
      <c r="I20" s="92">
        <f>H20*E20</f>
        <v>0</v>
      </c>
      <c r="J20" s="92"/>
      <c r="K20" s="92"/>
      <c r="L20" s="92">
        <f>K20+I20+G20</f>
        <v>0</v>
      </c>
    </row>
    <row r="21" spans="1:12" ht="13.5">
      <c r="A21" s="316"/>
      <c r="B21" s="337" t="s">
        <v>334</v>
      </c>
      <c r="C21" s="112" t="s">
        <v>137</v>
      </c>
      <c r="D21" s="187">
        <v>0.204</v>
      </c>
      <c r="E21" s="166">
        <f>E19*D21</f>
        <v>36.72</v>
      </c>
      <c r="F21" s="58"/>
      <c r="G21" s="166">
        <f>F21*E21</f>
        <v>0</v>
      </c>
      <c r="H21" s="166"/>
      <c r="I21" s="166"/>
      <c r="J21" s="166"/>
      <c r="K21" s="166"/>
      <c r="L21" s="186">
        <f>G21</f>
        <v>0</v>
      </c>
    </row>
    <row r="22" spans="1:12" ht="13.5">
      <c r="A22" s="316"/>
      <c r="B22" s="176" t="s">
        <v>153</v>
      </c>
      <c r="C22" s="115" t="s">
        <v>0</v>
      </c>
      <c r="D22" s="115"/>
      <c r="E22" s="58">
        <f>E21</f>
        <v>36.72</v>
      </c>
      <c r="F22" s="58"/>
      <c r="G22" s="166"/>
      <c r="H22" s="58"/>
      <c r="I22" s="58"/>
      <c r="J22" s="58"/>
      <c r="K22" s="58">
        <f>J22*E22</f>
        <v>0</v>
      </c>
      <c r="L22" s="58">
        <f>K22+I22+G22</f>
        <v>0</v>
      </c>
    </row>
    <row r="23" spans="1:12" ht="13.5">
      <c r="A23" s="316"/>
      <c r="B23" s="337" t="s">
        <v>434</v>
      </c>
      <c r="C23" s="112" t="s">
        <v>130</v>
      </c>
      <c r="D23" s="187"/>
      <c r="E23" s="166">
        <v>1.7</v>
      </c>
      <c r="F23" s="162"/>
      <c r="G23" s="166">
        <f>F23*E23</f>
        <v>0</v>
      </c>
      <c r="H23" s="166"/>
      <c r="I23" s="166"/>
      <c r="J23" s="166"/>
      <c r="K23" s="166"/>
      <c r="L23" s="58">
        <f>K23+I23+G23</f>
        <v>0</v>
      </c>
    </row>
    <row r="24" spans="1:12" ht="21" customHeight="1">
      <c r="A24" s="121">
        <v>3</v>
      </c>
      <c r="B24" s="263" t="s">
        <v>332</v>
      </c>
      <c r="C24" s="213" t="s">
        <v>124</v>
      </c>
      <c r="D24" s="214"/>
      <c r="E24" s="57">
        <v>101</v>
      </c>
      <c r="F24" s="117"/>
      <c r="G24" s="58"/>
      <c r="H24" s="58"/>
      <c r="I24" s="58"/>
      <c r="J24" s="58"/>
      <c r="K24" s="58"/>
      <c r="L24" s="57"/>
    </row>
    <row r="25" spans="1:12" ht="13.5">
      <c r="A25" s="208"/>
      <c r="B25" s="351" t="s">
        <v>155</v>
      </c>
      <c r="C25" s="93" t="s">
        <v>0</v>
      </c>
      <c r="D25" s="58">
        <v>1</v>
      </c>
      <c r="E25" s="152">
        <f>E24*D25</f>
        <v>101</v>
      </c>
      <c r="F25" s="207"/>
      <c r="G25" s="152"/>
      <c r="H25" s="152"/>
      <c r="I25" s="152">
        <f>H25*E25</f>
        <v>0</v>
      </c>
      <c r="J25" s="152"/>
      <c r="K25" s="152"/>
      <c r="L25" s="152">
        <f>K25+I25+G25</f>
        <v>0</v>
      </c>
    </row>
    <row r="26" spans="1:12" ht="13.5">
      <c r="A26" s="208"/>
      <c r="B26" s="176" t="s">
        <v>333</v>
      </c>
      <c r="C26" s="215" t="s">
        <v>124</v>
      </c>
      <c r="D26" s="58">
        <v>1</v>
      </c>
      <c r="E26" s="152">
        <f>E24*D26</f>
        <v>101</v>
      </c>
      <c r="F26" s="152"/>
      <c r="G26" s="152">
        <f>F26*E26</f>
        <v>0</v>
      </c>
      <c r="H26" s="152"/>
      <c r="I26" s="152"/>
      <c r="J26" s="152"/>
      <c r="K26" s="152"/>
      <c r="L26" s="152">
        <f>K26+I26+G26</f>
        <v>0</v>
      </c>
    </row>
    <row r="27" spans="1:12" ht="13.5">
      <c r="A27" s="208"/>
      <c r="B27" s="176" t="s">
        <v>331</v>
      </c>
      <c r="C27" s="115" t="s">
        <v>137</v>
      </c>
      <c r="D27" s="118">
        <v>0.06</v>
      </c>
      <c r="E27" s="152">
        <f>E24*D27</f>
        <v>6.06</v>
      </c>
      <c r="F27" s="207"/>
      <c r="G27" s="152">
        <f>F27*E27</f>
        <v>0</v>
      </c>
      <c r="H27" s="152"/>
      <c r="I27" s="152"/>
      <c r="J27" s="152"/>
      <c r="K27" s="152"/>
      <c r="L27" s="152">
        <f>K27+I27+G27</f>
        <v>0</v>
      </c>
    </row>
    <row r="28" spans="1:12" ht="13.5">
      <c r="A28" s="208"/>
      <c r="B28" s="176" t="s">
        <v>187</v>
      </c>
      <c r="C28" s="115" t="s">
        <v>137</v>
      </c>
      <c r="D28" s="216">
        <v>0.01</v>
      </c>
      <c r="E28" s="152">
        <f>E24*D28</f>
        <v>1.01</v>
      </c>
      <c r="F28" s="207"/>
      <c r="G28" s="152">
        <f>F28*E28</f>
        <v>0</v>
      </c>
      <c r="H28" s="152"/>
      <c r="I28" s="152"/>
      <c r="J28" s="152"/>
      <c r="K28" s="152"/>
      <c r="L28" s="152">
        <f>K28+I28+G28</f>
        <v>0</v>
      </c>
    </row>
    <row r="29" spans="1:12" ht="16.5" customHeight="1">
      <c r="A29" s="88"/>
      <c r="B29" s="176" t="s">
        <v>123</v>
      </c>
      <c r="C29" s="115" t="s">
        <v>0</v>
      </c>
      <c r="D29" s="58">
        <v>0.1</v>
      </c>
      <c r="E29" s="152">
        <f>E24*D29</f>
        <v>10.100000000000001</v>
      </c>
      <c r="F29" s="207"/>
      <c r="G29" s="152">
        <f>F29*E29</f>
        <v>0</v>
      </c>
      <c r="H29" s="152"/>
      <c r="I29" s="152"/>
      <c r="J29" s="152"/>
      <c r="K29" s="152"/>
      <c r="L29" s="152">
        <f>K29+I29+G29</f>
        <v>0</v>
      </c>
    </row>
    <row r="30" spans="1:12" ht="13.5">
      <c r="A30" s="355"/>
      <c r="B30" s="261" t="s">
        <v>5</v>
      </c>
      <c r="C30" s="56"/>
      <c r="D30" s="57"/>
      <c r="E30" s="96"/>
      <c r="F30" s="317"/>
      <c r="G30" s="96"/>
      <c r="H30" s="96"/>
      <c r="I30" s="96"/>
      <c r="J30" s="96"/>
      <c r="K30" s="96"/>
      <c r="L30" s="96">
        <f>SUM(L14:L29)</f>
        <v>0</v>
      </c>
    </row>
    <row r="31" spans="1:12" ht="16.5">
      <c r="A31" s="140"/>
      <c r="B31" s="554" t="s">
        <v>468</v>
      </c>
      <c r="C31" s="554"/>
      <c r="D31" s="554"/>
      <c r="E31" s="554"/>
      <c r="F31" s="80"/>
      <c r="G31" s="81"/>
      <c r="H31" s="82"/>
      <c r="I31" s="81"/>
      <c r="J31" s="81"/>
      <c r="K31" s="81"/>
      <c r="L31" s="83"/>
    </row>
    <row r="32" spans="1:12" ht="13.5">
      <c r="A32" s="412">
        <v>1</v>
      </c>
      <c r="B32" s="413" t="s">
        <v>469</v>
      </c>
      <c r="C32" s="124" t="s">
        <v>121</v>
      </c>
      <c r="D32" s="109"/>
      <c r="E32" s="57">
        <v>240</v>
      </c>
      <c r="F32" s="58"/>
      <c r="G32" s="58"/>
      <c r="H32" s="117"/>
      <c r="I32" s="58"/>
      <c r="J32" s="58"/>
      <c r="K32" s="58"/>
      <c r="L32" s="58"/>
    </row>
    <row r="33" spans="1:12" ht="13.5">
      <c r="A33" s="415"/>
      <c r="B33" s="416" t="s">
        <v>470</v>
      </c>
      <c r="C33" s="115" t="s">
        <v>141</v>
      </c>
      <c r="D33" s="113">
        <v>0.03</v>
      </c>
      <c r="E33" s="270">
        <f>E32*D33</f>
        <v>7.199999999999999</v>
      </c>
      <c r="F33" s="58"/>
      <c r="G33" s="58"/>
      <c r="H33" s="117"/>
      <c r="I33" s="58"/>
      <c r="J33" s="58"/>
      <c r="K33" s="58">
        <f>J33*E33</f>
        <v>0</v>
      </c>
      <c r="L33" s="58">
        <f>K33</f>
        <v>0</v>
      </c>
    </row>
    <row r="34" spans="1:12" ht="13.5">
      <c r="A34" s="415"/>
      <c r="B34" s="200" t="s">
        <v>185</v>
      </c>
      <c r="C34" s="115" t="s">
        <v>141</v>
      </c>
      <c r="D34" s="113">
        <v>0.01</v>
      </c>
      <c r="E34" s="270">
        <f>E32*D34</f>
        <v>2.4</v>
      </c>
      <c r="F34" s="58"/>
      <c r="G34" s="58"/>
      <c r="H34" s="117"/>
      <c r="I34" s="58"/>
      <c r="J34" s="58"/>
      <c r="K34" s="58">
        <f>J34*E34</f>
        <v>0</v>
      </c>
      <c r="L34" s="58">
        <f>K34</f>
        <v>0</v>
      </c>
    </row>
    <row r="35" spans="1:12" ht="27">
      <c r="A35" s="429">
        <v>2</v>
      </c>
      <c r="B35" s="395" t="s">
        <v>347</v>
      </c>
      <c r="C35" s="56" t="s">
        <v>137</v>
      </c>
      <c r="D35" s="58"/>
      <c r="E35" s="57">
        <v>48</v>
      </c>
      <c r="F35" s="115"/>
      <c r="G35" s="58"/>
      <c r="H35" s="117"/>
      <c r="I35" s="58"/>
      <c r="J35" s="58"/>
      <c r="K35" s="58"/>
      <c r="L35" s="57"/>
    </row>
    <row r="36" spans="1:12" ht="13.5">
      <c r="A36" s="415"/>
      <c r="B36" s="394" t="s">
        <v>219</v>
      </c>
      <c r="C36" s="93" t="s">
        <v>0</v>
      </c>
      <c r="D36" s="115">
        <v>1</v>
      </c>
      <c r="E36" s="162">
        <f>E35*D36</f>
        <v>48</v>
      </c>
      <c r="F36" s="164"/>
      <c r="G36" s="162"/>
      <c r="H36" s="162"/>
      <c r="I36" s="162">
        <f>H36*E36</f>
        <v>0</v>
      </c>
      <c r="J36" s="162"/>
      <c r="K36" s="162"/>
      <c r="L36" s="162">
        <f aca="true" t="shared" si="0" ref="L36:L41">K36+I36+G36</f>
        <v>0</v>
      </c>
    </row>
    <row r="37" spans="1:12" ht="13.5">
      <c r="A37" s="415"/>
      <c r="B37" s="200" t="s">
        <v>185</v>
      </c>
      <c r="C37" s="115" t="s">
        <v>141</v>
      </c>
      <c r="D37" s="115">
        <v>0.3</v>
      </c>
      <c r="E37" s="58">
        <f>E35*D37</f>
        <v>14.399999999999999</v>
      </c>
      <c r="F37" s="115"/>
      <c r="G37" s="58"/>
      <c r="H37" s="117"/>
      <c r="I37" s="58"/>
      <c r="J37" s="58"/>
      <c r="K37" s="58">
        <f>J37*E37</f>
        <v>0</v>
      </c>
      <c r="L37" s="58">
        <f t="shared" si="0"/>
        <v>0</v>
      </c>
    </row>
    <row r="38" spans="1:12" ht="13.5">
      <c r="A38" s="415"/>
      <c r="B38" s="200" t="s">
        <v>471</v>
      </c>
      <c r="C38" s="115" t="s">
        <v>141</v>
      </c>
      <c r="D38" s="58">
        <v>0.076</v>
      </c>
      <c r="E38" s="248">
        <f>E35*D38</f>
        <v>3.6479999999999997</v>
      </c>
      <c r="F38" s="59"/>
      <c r="G38" s="162"/>
      <c r="H38" s="417"/>
      <c r="I38" s="248"/>
      <c r="J38" s="162"/>
      <c r="K38" s="162">
        <f>J38*E38</f>
        <v>0</v>
      </c>
      <c r="L38" s="162">
        <f t="shared" si="0"/>
        <v>0</v>
      </c>
    </row>
    <row r="39" spans="1:12" ht="13.5">
      <c r="A39" s="415"/>
      <c r="B39" s="200" t="s">
        <v>472</v>
      </c>
      <c r="C39" s="115" t="s">
        <v>141</v>
      </c>
      <c r="D39" s="58">
        <v>0.15</v>
      </c>
      <c r="E39" s="248">
        <f>E35*D39</f>
        <v>7.199999999999999</v>
      </c>
      <c r="F39" s="59"/>
      <c r="G39" s="162"/>
      <c r="H39" s="417"/>
      <c r="I39" s="248"/>
      <c r="J39" s="58"/>
      <c r="K39" s="162">
        <f>J39*E39</f>
        <v>0</v>
      </c>
      <c r="L39" s="162">
        <f t="shared" si="0"/>
        <v>0</v>
      </c>
    </row>
    <row r="40" spans="1:12" ht="13.5">
      <c r="A40" s="415"/>
      <c r="B40" s="200" t="s">
        <v>186</v>
      </c>
      <c r="C40" s="115" t="s">
        <v>137</v>
      </c>
      <c r="D40" s="115">
        <v>1.26</v>
      </c>
      <c r="E40" s="248">
        <f>E35*D40</f>
        <v>60.480000000000004</v>
      </c>
      <c r="F40" s="59"/>
      <c r="G40" s="162">
        <f>F40*E40</f>
        <v>0</v>
      </c>
      <c r="H40" s="417"/>
      <c r="I40" s="248"/>
      <c r="J40" s="248"/>
      <c r="K40" s="248"/>
      <c r="L40" s="162">
        <f t="shared" si="0"/>
        <v>0</v>
      </c>
    </row>
    <row r="41" spans="1:12" ht="13.5">
      <c r="A41" s="415"/>
      <c r="B41" s="200" t="s">
        <v>473</v>
      </c>
      <c r="C41" s="115" t="s">
        <v>137</v>
      </c>
      <c r="D41" s="115">
        <v>0.07</v>
      </c>
      <c r="E41" s="248">
        <f>E35*D41</f>
        <v>3.3600000000000003</v>
      </c>
      <c r="F41" s="59"/>
      <c r="G41" s="162">
        <f>F41*E41</f>
        <v>0</v>
      </c>
      <c r="H41" s="417"/>
      <c r="I41" s="248"/>
      <c r="J41" s="248"/>
      <c r="K41" s="248"/>
      <c r="L41" s="162">
        <f t="shared" si="0"/>
        <v>0</v>
      </c>
    </row>
    <row r="42" spans="1:12" ht="13.5">
      <c r="A42" s="412">
        <v>3</v>
      </c>
      <c r="B42" s="418" t="s">
        <v>474</v>
      </c>
      <c r="C42" s="419" t="s">
        <v>139</v>
      </c>
      <c r="D42" s="411"/>
      <c r="E42" s="420">
        <v>0.15</v>
      </c>
      <c r="F42" s="421"/>
      <c r="G42" s="209"/>
      <c r="H42" s="209"/>
      <c r="I42" s="209"/>
      <c r="J42" s="209"/>
      <c r="K42" s="209"/>
      <c r="L42" s="420"/>
    </row>
    <row r="43" spans="1:12" ht="13.5">
      <c r="A43" s="415"/>
      <c r="B43" s="409" t="s">
        <v>475</v>
      </c>
      <c r="C43" s="410" t="s">
        <v>141</v>
      </c>
      <c r="D43" s="411">
        <v>0.9</v>
      </c>
      <c r="E43" s="162">
        <f>E42*D43</f>
        <v>0.135</v>
      </c>
      <c r="F43" s="164"/>
      <c r="G43" s="162"/>
      <c r="H43" s="162"/>
      <c r="I43" s="162"/>
      <c r="J43" s="162"/>
      <c r="K43" s="162">
        <f>J43*E43</f>
        <v>0</v>
      </c>
      <c r="L43" s="162">
        <f>K43+I43+G43</f>
        <v>0</v>
      </c>
    </row>
    <row r="44" spans="1:12" ht="13.5">
      <c r="A44" s="415"/>
      <c r="B44" s="409" t="s">
        <v>476</v>
      </c>
      <c r="C44" s="410" t="s">
        <v>139</v>
      </c>
      <c r="D44" s="411">
        <v>1.03</v>
      </c>
      <c r="E44" s="162">
        <f>E42*D44</f>
        <v>0.1545</v>
      </c>
      <c r="F44" s="164"/>
      <c r="G44" s="162">
        <f>F44*E44</f>
        <v>0</v>
      </c>
      <c r="H44" s="182"/>
      <c r="I44" s="162"/>
      <c r="J44" s="162"/>
      <c r="K44" s="162"/>
      <c r="L44" s="162">
        <f>K44+I44+G44</f>
        <v>0</v>
      </c>
    </row>
    <row r="45" spans="1:12" ht="40.5">
      <c r="A45" s="429">
        <v>4</v>
      </c>
      <c r="B45" s="422" t="s">
        <v>477</v>
      </c>
      <c r="C45" s="56" t="s">
        <v>121</v>
      </c>
      <c r="D45" s="57"/>
      <c r="E45" s="57">
        <v>240</v>
      </c>
      <c r="F45" s="164"/>
      <c r="G45" s="162"/>
      <c r="H45" s="182"/>
      <c r="I45" s="162"/>
      <c r="J45" s="162"/>
      <c r="K45" s="162"/>
      <c r="L45" s="162"/>
    </row>
    <row r="46" spans="1:12" ht="13.5">
      <c r="A46" s="415"/>
      <c r="B46" s="394" t="s">
        <v>219</v>
      </c>
      <c r="C46" s="93" t="s">
        <v>0</v>
      </c>
      <c r="D46" s="58">
        <v>1</v>
      </c>
      <c r="E46" s="162">
        <f>E45*D46</f>
        <v>240</v>
      </c>
      <c r="F46" s="164"/>
      <c r="G46" s="162"/>
      <c r="H46" s="162"/>
      <c r="I46" s="162">
        <f>H46*E46</f>
        <v>0</v>
      </c>
      <c r="J46" s="162"/>
      <c r="K46" s="162"/>
      <c r="L46" s="162">
        <f aca="true" t="shared" si="1" ref="L46:L51">K46+I46+G46</f>
        <v>0</v>
      </c>
    </row>
    <row r="47" spans="1:12" ht="13.5">
      <c r="A47" s="415"/>
      <c r="B47" s="200" t="s">
        <v>478</v>
      </c>
      <c r="C47" s="115" t="s">
        <v>141</v>
      </c>
      <c r="D47" s="115">
        <v>0.003</v>
      </c>
      <c r="E47" s="162">
        <f>E45*D47</f>
        <v>0.72</v>
      </c>
      <c r="F47" s="164"/>
      <c r="G47" s="162"/>
      <c r="H47" s="182"/>
      <c r="I47" s="162"/>
      <c r="J47" s="162"/>
      <c r="K47" s="58">
        <f>J47*E47</f>
        <v>0</v>
      </c>
      <c r="L47" s="162">
        <f t="shared" si="1"/>
        <v>0</v>
      </c>
    </row>
    <row r="48" spans="1:12" ht="13.5">
      <c r="A48" s="415"/>
      <c r="B48" s="200" t="s">
        <v>479</v>
      </c>
      <c r="C48" s="115" t="s">
        <v>141</v>
      </c>
      <c r="D48" s="58">
        <v>0.04</v>
      </c>
      <c r="E48" s="162">
        <f>E45*D48</f>
        <v>9.6</v>
      </c>
      <c r="F48" s="164"/>
      <c r="G48" s="162"/>
      <c r="H48" s="182"/>
      <c r="I48" s="162"/>
      <c r="J48" s="162"/>
      <c r="K48" s="58">
        <f>J48*E48</f>
        <v>0</v>
      </c>
      <c r="L48" s="162">
        <f t="shared" si="1"/>
        <v>0</v>
      </c>
    </row>
    <row r="49" spans="1:12" ht="13.5">
      <c r="A49" s="415"/>
      <c r="B49" s="200" t="s">
        <v>480</v>
      </c>
      <c r="C49" s="115" t="s">
        <v>141</v>
      </c>
      <c r="D49" s="58">
        <v>0.01</v>
      </c>
      <c r="E49" s="162">
        <f>E45*D49</f>
        <v>2.4</v>
      </c>
      <c r="F49" s="164"/>
      <c r="G49" s="162"/>
      <c r="H49" s="182"/>
      <c r="I49" s="162"/>
      <c r="J49" s="58"/>
      <c r="K49" s="58">
        <f>J49*E49</f>
        <v>0</v>
      </c>
      <c r="L49" s="162">
        <f t="shared" si="1"/>
        <v>0</v>
      </c>
    </row>
    <row r="50" spans="1:12" ht="13.5">
      <c r="A50" s="415"/>
      <c r="B50" s="200" t="s">
        <v>481</v>
      </c>
      <c r="C50" s="115" t="s">
        <v>482</v>
      </c>
      <c r="D50" s="115">
        <v>0.145</v>
      </c>
      <c r="E50" s="162">
        <f>E45*D50</f>
        <v>34.8</v>
      </c>
      <c r="F50" s="164"/>
      <c r="G50" s="162">
        <f>F50*E50</f>
        <v>0</v>
      </c>
      <c r="H50" s="182"/>
      <c r="I50" s="162"/>
      <c r="J50" s="162"/>
      <c r="K50" s="162"/>
      <c r="L50" s="162">
        <f t="shared" si="1"/>
        <v>0</v>
      </c>
    </row>
    <row r="51" spans="1:12" ht="13.5">
      <c r="A51" s="415"/>
      <c r="B51" s="200" t="s">
        <v>483</v>
      </c>
      <c r="C51" s="115" t="s">
        <v>0</v>
      </c>
      <c r="D51" s="58">
        <v>0.015</v>
      </c>
      <c r="E51" s="58">
        <f>E45*D51</f>
        <v>3.5999999999999996</v>
      </c>
      <c r="F51" s="115"/>
      <c r="G51" s="162">
        <f>F51*E51</f>
        <v>0</v>
      </c>
      <c r="H51" s="117"/>
      <c r="I51" s="58"/>
      <c r="J51" s="58"/>
      <c r="K51" s="58"/>
      <c r="L51" s="162">
        <f t="shared" si="1"/>
        <v>0</v>
      </c>
    </row>
    <row r="52" spans="1:12" ht="13.5">
      <c r="A52" s="412">
        <v>5</v>
      </c>
      <c r="B52" s="418" t="s">
        <v>484</v>
      </c>
      <c r="C52" s="419" t="s">
        <v>139</v>
      </c>
      <c r="D52" s="423"/>
      <c r="E52" s="424">
        <v>0.07</v>
      </c>
      <c r="F52" s="59"/>
      <c r="G52" s="248"/>
      <c r="H52" s="417"/>
      <c r="I52" s="248"/>
      <c r="J52" s="248"/>
      <c r="K52" s="248"/>
      <c r="L52" s="162"/>
    </row>
    <row r="53" spans="1:12" ht="13.5">
      <c r="A53" s="415"/>
      <c r="B53" s="409" t="s">
        <v>475</v>
      </c>
      <c r="C53" s="410" t="s">
        <v>141</v>
      </c>
      <c r="D53" s="411">
        <v>0.9</v>
      </c>
      <c r="E53" s="248">
        <f>E52*D53</f>
        <v>0.06300000000000001</v>
      </c>
      <c r="F53" s="59"/>
      <c r="G53" s="248"/>
      <c r="H53" s="417"/>
      <c r="I53" s="248"/>
      <c r="J53" s="248"/>
      <c r="K53" s="248">
        <f>J53*E53</f>
        <v>0</v>
      </c>
      <c r="L53" s="162">
        <f>K53+I53+G53</f>
        <v>0</v>
      </c>
    </row>
    <row r="54" spans="1:12" ht="13.5">
      <c r="A54" s="415"/>
      <c r="B54" s="409" t="s">
        <v>476</v>
      </c>
      <c r="C54" s="410" t="s">
        <v>139</v>
      </c>
      <c r="D54" s="411">
        <v>1.03</v>
      </c>
      <c r="E54" s="248">
        <f>E52*D54</f>
        <v>0.07210000000000001</v>
      </c>
      <c r="F54" s="164"/>
      <c r="G54" s="248">
        <f>F54*E54</f>
        <v>0</v>
      </c>
      <c r="H54" s="417"/>
      <c r="I54" s="248"/>
      <c r="J54" s="248"/>
      <c r="K54" s="248"/>
      <c r="L54" s="162">
        <f>K54+I54+G54</f>
        <v>0</v>
      </c>
    </row>
    <row r="55" spans="1:12" ht="27">
      <c r="A55" s="429">
        <v>6</v>
      </c>
      <c r="B55" s="425" t="s">
        <v>485</v>
      </c>
      <c r="C55" s="56" t="s">
        <v>121</v>
      </c>
      <c r="D55" s="57"/>
      <c r="E55" s="57">
        <v>240</v>
      </c>
      <c r="F55" s="426"/>
      <c r="G55" s="427"/>
      <c r="H55" s="428"/>
      <c r="I55" s="427"/>
      <c r="J55" s="427"/>
      <c r="K55" s="427"/>
      <c r="L55" s="427"/>
    </row>
    <row r="56" spans="1:12" ht="13.5">
      <c r="A56" s="415"/>
      <c r="B56" s="394" t="s">
        <v>219</v>
      </c>
      <c r="C56" s="93" t="s">
        <v>0</v>
      </c>
      <c r="D56" s="58">
        <v>1</v>
      </c>
      <c r="E56" s="162">
        <f>E55*D56</f>
        <v>240</v>
      </c>
      <c r="F56" s="164"/>
      <c r="G56" s="162"/>
      <c r="H56" s="162"/>
      <c r="I56" s="162">
        <f>H56*E56</f>
        <v>0</v>
      </c>
      <c r="J56" s="162"/>
      <c r="K56" s="162"/>
      <c r="L56" s="162">
        <f aca="true" t="shared" si="2" ref="L56:L61">K56+I56+G56</f>
        <v>0</v>
      </c>
    </row>
    <row r="57" spans="1:12" ht="13.5">
      <c r="A57" s="415"/>
      <c r="B57" s="200" t="s">
        <v>478</v>
      </c>
      <c r="C57" s="115" t="s">
        <v>141</v>
      </c>
      <c r="D57" s="115">
        <v>0.003</v>
      </c>
      <c r="E57" s="162">
        <f>E55*D57</f>
        <v>0.72</v>
      </c>
      <c r="F57" s="164"/>
      <c r="G57" s="162"/>
      <c r="H57" s="182"/>
      <c r="I57" s="162"/>
      <c r="J57" s="162"/>
      <c r="K57" s="58">
        <f>J57*E57</f>
        <v>0</v>
      </c>
      <c r="L57" s="162">
        <f t="shared" si="2"/>
        <v>0</v>
      </c>
    </row>
    <row r="58" spans="1:12" ht="13.5">
      <c r="A58" s="415"/>
      <c r="B58" s="200" t="s">
        <v>479</v>
      </c>
      <c r="C58" s="115" t="s">
        <v>141</v>
      </c>
      <c r="D58" s="58">
        <v>0.04</v>
      </c>
      <c r="E58" s="162">
        <f>E55*D58</f>
        <v>9.6</v>
      </c>
      <c r="F58" s="164"/>
      <c r="G58" s="162"/>
      <c r="H58" s="182"/>
      <c r="I58" s="162"/>
      <c r="J58" s="162"/>
      <c r="K58" s="58">
        <f>J58*E58</f>
        <v>0</v>
      </c>
      <c r="L58" s="162">
        <f t="shared" si="2"/>
        <v>0</v>
      </c>
    </row>
    <row r="59" spans="1:12" ht="13.5">
      <c r="A59" s="415"/>
      <c r="B59" s="200" t="s">
        <v>480</v>
      </c>
      <c r="C59" s="115" t="s">
        <v>141</v>
      </c>
      <c r="D59" s="58">
        <v>0.01</v>
      </c>
      <c r="E59" s="162">
        <f>E55*D59</f>
        <v>2.4</v>
      </c>
      <c r="F59" s="164"/>
      <c r="G59" s="162"/>
      <c r="H59" s="182"/>
      <c r="I59" s="162"/>
      <c r="J59" s="58"/>
      <c r="K59" s="58">
        <f>J59*E59</f>
        <v>0</v>
      </c>
      <c r="L59" s="162">
        <f t="shared" si="2"/>
        <v>0</v>
      </c>
    </row>
    <row r="60" spans="1:12" ht="13.5">
      <c r="A60" s="415"/>
      <c r="B60" s="200" t="s">
        <v>486</v>
      </c>
      <c r="C60" s="115" t="s">
        <v>482</v>
      </c>
      <c r="D60" s="115">
        <v>0.098</v>
      </c>
      <c r="E60" s="162">
        <f>E55*D60</f>
        <v>23.52</v>
      </c>
      <c r="F60" s="164"/>
      <c r="G60" s="162">
        <f>F60*E60</f>
        <v>0</v>
      </c>
      <c r="H60" s="182"/>
      <c r="I60" s="162"/>
      <c r="J60" s="162"/>
      <c r="K60" s="162"/>
      <c r="L60" s="162">
        <f t="shared" si="2"/>
        <v>0</v>
      </c>
    </row>
    <row r="61" spans="1:12" ht="13.5">
      <c r="A61" s="414"/>
      <c r="B61" s="200" t="s">
        <v>483</v>
      </c>
      <c r="C61" s="115" t="s">
        <v>0</v>
      </c>
      <c r="D61" s="58">
        <v>0.02</v>
      </c>
      <c r="E61" s="58">
        <f>E55*D61</f>
        <v>4.8</v>
      </c>
      <c r="F61" s="115"/>
      <c r="G61" s="162">
        <f>F61*E61</f>
        <v>0</v>
      </c>
      <c r="H61" s="182"/>
      <c r="I61" s="162"/>
      <c r="J61" s="162"/>
      <c r="K61" s="162"/>
      <c r="L61" s="162">
        <f t="shared" si="2"/>
        <v>0</v>
      </c>
    </row>
    <row r="62" spans="1:12" ht="13.5">
      <c r="A62" s="355"/>
      <c r="B62" s="261" t="s">
        <v>5</v>
      </c>
      <c r="C62" s="56"/>
      <c r="D62" s="57"/>
      <c r="E62" s="96"/>
      <c r="F62" s="317"/>
      <c r="G62" s="96"/>
      <c r="H62" s="96"/>
      <c r="I62" s="96"/>
      <c r="J62" s="96"/>
      <c r="K62" s="96"/>
      <c r="L62" s="96">
        <f>SUM(L32:L61)</f>
        <v>0</v>
      </c>
    </row>
    <row r="63" spans="1:12" ht="15.75">
      <c r="A63" s="199"/>
      <c r="B63" s="572" t="s">
        <v>465</v>
      </c>
      <c r="C63" s="566"/>
      <c r="D63" s="566"/>
      <c r="E63" s="566"/>
      <c r="F63" s="217"/>
      <c r="G63" s="218"/>
      <c r="H63" s="219"/>
      <c r="I63" s="218"/>
      <c r="J63" s="218"/>
      <c r="K63" s="218"/>
      <c r="L63" s="220"/>
    </row>
    <row r="64" spans="1:12" ht="27">
      <c r="A64" s="330" t="s">
        <v>8</v>
      </c>
      <c r="B64" s="336" t="s">
        <v>462</v>
      </c>
      <c r="C64" s="189" t="s">
        <v>137</v>
      </c>
      <c r="D64" s="191"/>
      <c r="E64" s="191">
        <v>3</v>
      </c>
      <c r="F64" s="122"/>
      <c r="G64" s="186"/>
      <c r="H64" s="186"/>
      <c r="I64" s="186"/>
      <c r="J64" s="186"/>
      <c r="K64" s="186"/>
      <c r="L64" s="186"/>
    </row>
    <row r="65" spans="1:12" ht="13.5">
      <c r="A65" s="408"/>
      <c r="B65" s="327" t="s">
        <v>219</v>
      </c>
      <c r="C65" s="93" t="s">
        <v>0</v>
      </c>
      <c r="D65" s="164">
        <v>1</v>
      </c>
      <c r="E65" s="162">
        <f>E64*D65</f>
        <v>3</v>
      </c>
      <c r="F65" s="162"/>
      <c r="G65" s="162"/>
      <c r="H65" s="162"/>
      <c r="I65" s="162">
        <f>H65*E65</f>
        <v>0</v>
      </c>
      <c r="J65" s="162"/>
      <c r="K65" s="162"/>
      <c r="L65" s="162">
        <f aca="true" t="shared" si="3" ref="L65:L70">K65+I65+G65</f>
        <v>0</v>
      </c>
    </row>
    <row r="66" spans="1:12" ht="13.5">
      <c r="A66" s="408"/>
      <c r="B66" s="179" t="s">
        <v>149</v>
      </c>
      <c r="C66" s="115" t="s">
        <v>137</v>
      </c>
      <c r="D66" s="113">
        <v>1.02</v>
      </c>
      <c r="E66" s="58">
        <f>E64*D66</f>
        <v>3.06</v>
      </c>
      <c r="F66" s="58"/>
      <c r="G66" s="58">
        <f>F66*E66</f>
        <v>0</v>
      </c>
      <c r="H66" s="58"/>
      <c r="I66" s="58"/>
      <c r="J66" s="58"/>
      <c r="K66" s="58"/>
      <c r="L66" s="58">
        <f t="shared" si="3"/>
        <v>0</v>
      </c>
    </row>
    <row r="67" spans="1:12" ht="13.5">
      <c r="A67" s="408"/>
      <c r="B67" s="176" t="s">
        <v>147</v>
      </c>
      <c r="C67" s="164" t="s">
        <v>121</v>
      </c>
      <c r="D67" s="113">
        <v>2.64</v>
      </c>
      <c r="E67" s="162">
        <f>E64*D67</f>
        <v>7.92</v>
      </c>
      <c r="F67" s="162"/>
      <c r="G67" s="58">
        <f>F67*E67</f>
        <v>0</v>
      </c>
      <c r="H67" s="162"/>
      <c r="I67" s="162"/>
      <c r="J67" s="162"/>
      <c r="K67" s="162"/>
      <c r="L67" s="162">
        <f t="shared" si="3"/>
        <v>0</v>
      </c>
    </row>
    <row r="68" spans="1:12" ht="13.5">
      <c r="A68" s="408"/>
      <c r="B68" s="176" t="s">
        <v>148</v>
      </c>
      <c r="C68" s="164" t="s">
        <v>137</v>
      </c>
      <c r="D68" s="113">
        <v>0.08</v>
      </c>
      <c r="E68" s="162">
        <f>E64*D68</f>
        <v>0.24</v>
      </c>
      <c r="F68" s="162"/>
      <c r="G68" s="58">
        <f>F68*E68</f>
        <v>0</v>
      </c>
      <c r="H68" s="162"/>
      <c r="I68" s="162"/>
      <c r="J68" s="162"/>
      <c r="K68" s="162"/>
      <c r="L68" s="162">
        <f t="shared" si="3"/>
        <v>0</v>
      </c>
    </row>
    <row r="69" spans="1:12" ht="13.5">
      <c r="A69" s="408"/>
      <c r="B69" s="177" t="s">
        <v>461</v>
      </c>
      <c r="C69" s="164" t="s">
        <v>130</v>
      </c>
      <c r="D69" s="164"/>
      <c r="E69" s="162">
        <v>0.1</v>
      </c>
      <c r="F69" s="162"/>
      <c r="G69" s="162">
        <f>F69*E69</f>
        <v>0</v>
      </c>
      <c r="H69" s="162"/>
      <c r="I69" s="162"/>
      <c r="J69" s="162"/>
      <c r="K69" s="162"/>
      <c r="L69" s="162">
        <f t="shared" si="3"/>
        <v>0</v>
      </c>
    </row>
    <row r="70" spans="1:12" ht="13.5">
      <c r="A70" s="408"/>
      <c r="B70" s="180" t="s">
        <v>123</v>
      </c>
      <c r="C70" s="122" t="s">
        <v>0</v>
      </c>
      <c r="D70" s="186">
        <v>0.93</v>
      </c>
      <c r="E70" s="186">
        <f>E64*D70</f>
        <v>2.79</v>
      </c>
      <c r="F70" s="186"/>
      <c r="G70" s="186">
        <f>F70*E70</f>
        <v>0</v>
      </c>
      <c r="H70" s="58"/>
      <c r="I70" s="58"/>
      <c r="J70" s="58"/>
      <c r="K70" s="58"/>
      <c r="L70" s="58">
        <f t="shared" si="3"/>
        <v>0</v>
      </c>
    </row>
    <row r="71" spans="1:12" ht="40.5">
      <c r="A71" s="330" t="s">
        <v>140</v>
      </c>
      <c r="B71" s="336" t="s">
        <v>466</v>
      </c>
      <c r="C71" s="189" t="s">
        <v>124</v>
      </c>
      <c r="D71" s="191"/>
      <c r="E71" s="191">
        <v>22</v>
      </c>
      <c r="F71" s="189"/>
      <c r="G71" s="191"/>
      <c r="H71" s="186"/>
      <c r="I71" s="186"/>
      <c r="J71" s="186"/>
      <c r="K71" s="186"/>
      <c r="L71" s="186"/>
    </row>
    <row r="72" spans="1:12" ht="13.5">
      <c r="A72" s="408"/>
      <c r="B72" s="327" t="s">
        <v>219</v>
      </c>
      <c r="C72" s="93" t="s">
        <v>0</v>
      </c>
      <c r="D72" s="164">
        <v>1</v>
      </c>
      <c r="E72" s="162">
        <f>E71*D72</f>
        <v>22</v>
      </c>
      <c r="F72" s="162"/>
      <c r="G72" s="162"/>
      <c r="H72" s="162"/>
      <c r="I72" s="162">
        <f>H72*E72</f>
        <v>0</v>
      </c>
      <c r="J72" s="162"/>
      <c r="K72" s="162"/>
      <c r="L72" s="162">
        <f>K72+I72+G72</f>
        <v>0</v>
      </c>
    </row>
    <row r="73" spans="1:12" ht="13.5">
      <c r="A73" s="408"/>
      <c r="B73" s="179" t="s">
        <v>463</v>
      </c>
      <c r="C73" s="115" t="s">
        <v>121</v>
      </c>
      <c r="D73" s="113">
        <v>0.3</v>
      </c>
      <c r="E73" s="58">
        <f>E71*D73</f>
        <v>6.6</v>
      </c>
      <c r="F73" s="58"/>
      <c r="G73" s="58">
        <f>F73*E73</f>
        <v>0</v>
      </c>
      <c r="H73" s="58"/>
      <c r="I73" s="58"/>
      <c r="J73" s="58"/>
      <c r="K73" s="58"/>
      <c r="L73" s="58">
        <f>K73+I73+G73</f>
        <v>0</v>
      </c>
    </row>
    <row r="74" spans="1:12" ht="13.5">
      <c r="A74" s="408"/>
      <c r="B74" s="176" t="s">
        <v>464</v>
      </c>
      <c r="C74" s="164" t="s">
        <v>124</v>
      </c>
      <c r="D74" s="113">
        <v>1.05</v>
      </c>
      <c r="E74" s="162">
        <f>E71*D74</f>
        <v>23.1</v>
      </c>
      <c r="F74" s="162"/>
      <c r="G74" s="58">
        <f>F74*E74</f>
        <v>0</v>
      </c>
      <c r="H74" s="162"/>
      <c r="I74" s="162"/>
      <c r="J74" s="162"/>
      <c r="K74" s="162"/>
      <c r="L74" s="162">
        <f>K74+I74+G74</f>
        <v>0</v>
      </c>
    </row>
    <row r="75" spans="1:12" ht="13.5">
      <c r="A75" s="408"/>
      <c r="B75" s="180" t="s">
        <v>123</v>
      </c>
      <c r="C75" s="122" t="s">
        <v>0</v>
      </c>
      <c r="D75" s="186">
        <v>25</v>
      </c>
      <c r="E75" s="186">
        <f>E70*D75</f>
        <v>69.75</v>
      </c>
      <c r="F75" s="186"/>
      <c r="G75" s="186">
        <f>F75*E75</f>
        <v>0</v>
      </c>
      <c r="H75" s="58"/>
      <c r="I75" s="58"/>
      <c r="J75" s="58"/>
      <c r="K75" s="58"/>
      <c r="L75" s="58">
        <f>K75+I75+G75</f>
        <v>0</v>
      </c>
    </row>
    <row r="76" spans="1:12" ht="27">
      <c r="A76" s="330" t="s">
        <v>128</v>
      </c>
      <c r="B76" s="336" t="s">
        <v>467</v>
      </c>
      <c r="C76" s="189" t="s">
        <v>121</v>
      </c>
      <c r="D76" s="191"/>
      <c r="E76" s="191">
        <v>8.98</v>
      </c>
      <c r="F76" s="122"/>
      <c r="G76" s="186"/>
      <c r="H76" s="186"/>
      <c r="I76" s="186"/>
      <c r="J76" s="186"/>
      <c r="K76" s="186"/>
      <c r="L76" s="186"/>
    </row>
    <row r="77" spans="1:12" ht="13.5">
      <c r="A77" s="408"/>
      <c r="B77" s="327" t="s">
        <v>219</v>
      </c>
      <c r="C77" s="93" t="s">
        <v>0</v>
      </c>
      <c r="D77" s="164">
        <v>1</v>
      </c>
      <c r="E77" s="162">
        <f>E76*D77</f>
        <v>8.98</v>
      </c>
      <c r="F77" s="162"/>
      <c r="G77" s="162"/>
      <c r="H77" s="162"/>
      <c r="I77" s="162">
        <f>H77*E77</f>
        <v>0</v>
      </c>
      <c r="J77" s="162"/>
      <c r="K77" s="162"/>
      <c r="L77" s="162">
        <f>K77+I77+G77</f>
        <v>0</v>
      </c>
    </row>
    <row r="78" spans="1:12" ht="13.5">
      <c r="A78" s="408"/>
      <c r="B78" s="179" t="s">
        <v>341</v>
      </c>
      <c r="C78" s="115" t="s">
        <v>121</v>
      </c>
      <c r="D78" s="113">
        <v>10</v>
      </c>
      <c r="E78" s="58">
        <f>E76*D78</f>
        <v>89.80000000000001</v>
      </c>
      <c r="F78" s="58"/>
      <c r="G78" s="58">
        <f>F78*E78</f>
        <v>0</v>
      </c>
      <c r="H78" s="58"/>
      <c r="I78" s="58"/>
      <c r="J78" s="58"/>
      <c r="K78" s="58"/>
      <c r="L78" s="58">
        <f>K78+I78+G78</f>
        <v>0</v>
      </c>
    </row>
    <row r="79" spans="1:12" ht="27">
      <c r="A79" s="408"/>
      <c r="B79" s="176" t="s">
        <v>420</v>
      </c>
      <c r="C79" s="115" t="s">
        <v>121</v>
      </c>
      <c r="D79" s="113">
        <v>1.05</v>
      </c>
      <c r="E79" s="58">
        <f>E76*D79</f>
        <v>9.429</v>
      </c>
      <c r="F79" s="58"/>
      <c r="G79" s="58">
        <f>F79*E79</f>
        <v>0</v>
      </c>
      <c r="H79" s="58"/>
      <c r="I79" s="58"/>
      <c r="J79" s="58"/>
      <c r="K79" s="58"/>
      <c r="L79" s="58">
        <f>K79+I79+G79</f>
        <v>0</v>
      </c>
    </row>
    <row r="80" spans="1:12" ht="13.5">
      <c r="A80" s="408"/>
      <c r="B80" s="180" t="s">
        <v>123</v>
      </c>
      <c r="C80" s="122" t="s">
        <v>0</v>
      </c>
      <c r="D80" s="186">
        <v>0.2</v>
      </c>
      <c r="E80" s="186">
        <f>E72*D80</f>
        <v>4.4</v>
      </c>
      <c r="F80" s="186"/>
      <c r="G80" s="186">
        <f>F80*E80</f>
        <v>0</v>
      </c>
      <c r="H80" s="186"/>
      <c r="I80" s="186"/>
      <c r="J80" s="186"/>
      <c r="K80" s="186"/>
      <c r="L80" s="58">
        <f>K80+I80+G80</f>
        <v>0</v>
      </c>
    </row>
    <row r="81" spans="1:12" ht="13.5">
      <c r="A81" s="355"/>
      <c r="B81" s="261" t="s">
        <v>5</v>
      </c>
      <c r="C81" s="56"/>
      <c r="D81" s="57"/>
      <c r="E81" s="96"/>
      <c r="F81" s="317"/>
      <c r="G81" s="96"/>
      <c r="H81" s="96"/>
      <c r="I81" s="96"/>
      <c r="J81" s="96"/>
      <c r="K81" s="96"/>
      <c r="L81" s="96">
        <f>SUM(L64:L80)</f>
        <v>0</v>
      </c>
    </row>
    <row r="82" spans="1:12" ht="15.75">
      <c r="A82" s="321"/>
      <c r="B82" s="567" t="s">
        <v>489</v>
      </c>
      <c r="C82" s="568"/>
      <c r="D82" s="568"/>
      <c r="E82" s="568"/>
      <c r="F82" s="430"/>
      <c r="G82" s="431"/>
      <c r="H82" s="432"/>
      <c r="I82" s="431"/>
      <c r="J82" s="431"/>
      <c r="K82" s="431"/>
      <c r="L82" s="433"/>
    </row>
    <row r="83" spans="1:12" ht="27">
      <c r="A83" s="437">
        <v>1</v>
      </c>
      <c r="B83" s="261" t="s">
        <v>491</v>
      </c>
      <c r="C83" s="56" t="s">
        <v>121</v>
      </c>
      <c r="D83" s="57"/>
      <c r="E83" s="57">
        <v>97</v>
      </c>
      <c r="F83" s="58"/>
      <c r="G83" s="58"/>
      <c r="H83" s="58"/>
      <c r="I83" s="58"/>
      <c r="J83" s="58"/>
      <c r="K83" s="58"/>
      <c r="L83" s="58"/>
    </row>
    <row r="84" spans="1:12" ht="13.5">
      <c r="A84" s="434"/>
      <c r="B84" s="327" t="s">
        <v>219</v>
      </c>
      <c r="C84" s="361" t="s">
        <v>0</v>
      </c>
      <c r="D84" s="362">
        <v>1</v>
      </c>
      <c r="E84" s="363">
        <f>E83*D84</f>
        <v>97</v>
      </c>
      <c r="F84" s="363"/>
      <c r="G84" s="364"/>
      <c r="H84" s="363"/>
      <c r="I84" s="364">
        <f>H84*E84</f>
        <v>0</v>
      </c>
      <c r="J84" s="363"/>
      <c r="K84" s="363"/>
      <c r="L84" s="364">
        <f>K84+I84+G84</f>
        <v>0</v>
      </c>
    </row>
    <row r="85" spans="1:12" ht="13.5">
      <c r="A85" s="435"/>
      <c r="B85" s="436" t="s">
        <v>490</v>
      </c>
      <c r="C85" s="115" t="s">
        <v>137</v>
      </c>
      <c r="D85" s="58">
        <v>0.2</v>
      </c>
      <c r="E85" s="58">
        <f>E83*D85</f>
        <v>19.400000000000002</v>
      </c>
      <c r="F85" s="58"/>
      <c r="G85" s="58">
        <f>F85*E85</f>
        <v>0</v>
      </c>
      <c r="H85" s="58"/>
      <c r="I85" s="58"/>
      <c r="J85" s="58"/>
      <c r="K85" s="58"/>
      <c r="L85" s="58">
        <f>G85</f>
        <v>0</v>
      </c>
    </row>
    <row r="86" spans="1:12" ht="13.5">
      <c r="A86" s="355"/>
      <c r="B86" s="261" t="s">
        <v>5</v>
      </c>
      <c r="C86" s="56"/>
      <c r="D86" s="57"/>
      <c r="E86" s="96"/>
      <c r="F86" s="317"/>
      <c r="G86" s="96"/>
      <c r="H86" s="96"/>
      <c r="I86" s="96"/>
      <c r="J86" s="96"/>
      <c r="K86" s="96"/>
      <c r="L86" s="96">
        <f>SUM(L84:L85)</f>
        <v>0</v>
      </c>
    </row>
    <row r="87" spans="1:12" ht="35.25" customHeight="1">
      <c r="A87" s="438"/>
      <c r="B87" s="569" t="s">
        <v>493</v>
      </c>
      <c r="C87" s="554"/>
      <c r="D87" s="554"/>
      <c r="E87" s="554"/>
      <c r="F87" s="80"/>
      <c r="G87" s="81"/>
      <c r="H87" s="82"/>
      <c r="I87" s="81"/>
      <c r="J87" s="81"/>
      <c r="K87" s="81"/>
      <c r="L87" s="83"/>
    </row>
    <row r="88" spans="1:12" ht="54">
      <c r="A88" s="330" t="s">
        <v>8</v>
      </c>
      <c r="B88" s="326" t="s">
        <v>497</v>
      </c>
      <c r="C88" s="439" t="s">
        <v>121</v>
      </c>
      <c r="D88" s="164"/>
      <c r="E88" s="57">
        <v>61.2</v>
      </c>
      <c r="F88" s="162"/>
      <c r="G88" s="162"/>
      <c r="H88" s="162"/>
      <c r="I88" s="162"/>
      <c r="J88" s="162"/>
      <c r="K88" s="162"/>
      <c r="L88" s="162"/>
    </row>
    <row r="89" spans="1:12" ht="13.5">
      <c r="A89" s="333"/>
      <c r="B89" s="440" t="s">
        <v>219</v>
      </c>
      <c r="C89" s="93" t="s">
        <v>0</v>
      </c>
      <c r="D89" s="113">
        <v>1</v>
      </c>
      <c r="E89" s="114">
        <f>E88*D89</f>
        <v>61.2</v>
      </c>
      <c r="F89" s="115"/>
      <c r="G89" s="58"/>
      <c r="H89" s="58"/>
      <c r="I89" s="58">
        <f>H89*E89</f>
        <v>0</v>
      </c>
      <c r="J89" s="58"/>
      <c r="K89" s="58"/>
      <c r="L89" s="58">
        <f>K89+I89+G89</f>
        <v>0</v>
      </c>
    </row>
    <row r="90" spans="1:12" ht="13.5">
      <c r="A90" s="333"/>
      <c r="B90" s="163" t="s">
        <v>494</v>
      </c>
      <c r="C90" s="93" t="s">
        <v>124</v>
      </c>
      <c r="D90" s="164" t="s">
        <v>205</v>
      </c>
      <c r="E90" s="162">
        <v>34</v>
      </c>
      <c r="F90" s="162"/>
      <c r="G90" s="162">
        <f aca="true" t="shared" si="4" ref="G90:G96">F90*E90</f>
        <v>0</v>
      </c>
      <c r="H90" s="162"/>
      <c r="I90" s="162"/>
      <c r="J90" s="58"/>
      <c r="K90" s="162"/>
      <c r="L90" s="162">
        <f aca="true" t="shared" si="5" ref="L90:L96">G90</f>
        <v>0</v>
      </c>
    </row>
    <row r="91" spans="1:12" ht="13.5">
      <c r="A91" s="333"/>
      <c r="B91" s="163" t="s">
        <v>342</v>
      </c>
      <c r="C91" s="93" t="s">
        <v>124</v>
      </c>
      <c r="D91" s="164" t="s">
        <v>205</v>
      </c>
      <c r="E91" s="162">
        <v>102</v>
      </c>
      <c r="F91" s="162"/>
      <c r="G91" s="162">
        <f t="shared" si="4"/>
        <v>0</v>
      </c>
      <c r="H91" s="162"/>
      <c r="I91" s="162"/>
      <c r="J91" s="162"/>
      <c r="K91" s="162"/>
      <c r="L91" s="162">
        <f t="shared" si="5"/>
        <v>0</v>
      </c>
    </row>
    <row r="92" spans="1:12" ht="13.5">
      <c r="A92" s="333"/>
      <c r="B92" s="163" t="s">
        <v>495</v>
      </c>
      <c r="C92" s="93" t="s">
        <v>124</v>
      </c>
      <c r="D92" s="164" t="s">
        <v>205</v>
      </c>
      <c r="E92" s="162">
        <v>14</v>
      </c>
      <c r="F92" s="162"/>
      <c r="G92" s="162">
        <f t="shared" si="4"/>
        <v>0</v>
      </c>
      <c r="H92" s="162"/>
      <c r="I92" s="162"/>
      <c r="J92" s="162"/>
      <c r="K92" s="162"/>
      <c r="L92" s="162">
        <f t="shared" si="5"/>
        <v>0</v>
      </c>
    </row>
    <row r="93" spans="1:12" ht="13.5">
      <c r="A93" s="333"/>
      <c r="B93" s="163" t="s">
        <v>496</v>
      </c>
      <c r="C93" s="93" t="s">
        <v>144</v>
      </c>
      <c r="D93" s="164" t="s">
        <v>205</v>
      </c>
      <c r="E93" s="162">
        <v>18</v>
      </c>
      <c r="F93" s="162"/>
      <c r="G93" s="162">
        <f t="shared" si="4"/>
        <v>0</v>
      </c>
      <c r="H93" s="162"/>
      <c r="I93" s="162"/>
      <c r="J93" s="162"/>
      <c r="K93" s="162"/>
      <c r="L93" s="162">
        <f t="shared" si="5"/>
        <v>0</v>
      </c>
    </row>
    <row r="94" spans="1:12" ht="13.5">
      <c r="A94" s="333"/>
      <c r="B94" s="163" t="s">
        <v>178</v>
      </c>
      <c r="C94" s="93" t="s">
        <v>217</v>
      </c>
      <c r="D94" s="164" t="s">
        <v>205</v>
      </c>
      <c r="E94" s="162">
        <v>10</v>
      </c>
      <c r="F94" s="162"/>
      <c r="G94" s="162">
        <f t="shared" si="4"/>
        <v>0</v>
      </c>
      <c r="H94" s="162"/>
      <c r="I94" s="162"/>
      <c r="J94" s="162"/>
      <c r="K94" s="162"/>
      <c r="L94" s="162">
        <f t="shared" si="5"/>
        <v>0</v>
      </c>
    </row>
    <row r="95" spans="1:12" ht="13.5">
      <c r="A95" s="333"/>
      <c r="B95" s="163" t="s">
        <v>492</v>
      </c>
      <c r="C95" s="164" t="s">
        <v>121</v>
      </c>
      <c r="D95" s="113">
        <v>1.02</v>
      </c>
      <c r="E95" s="162">
        <f>E88*D95</f>
        <v>62.42400000000001</v>
      </c>
      <c r="F95" s="162"/>
      <c r="G95" s="162">
        <f t="shared" si="4"/>
        <v>0</v>
      </c>
      <c r="H95" s="162"/>
      <c r="I95" s="162"/>
      <c r="J95" s="162"/>
      <c r="K95" s="162"/>
      <c r="L95" s="162">
        <f t="shared" si="5"/>
        <v>0</v>
      </c>
    </row>
    <row r="96" spans="1:12" ht="13.5">
      <c r="A96" s="438"/>
      <c r="B96" s="163" t="s">
        <v>123</v>
      </c>
      <c r="C96" s="164" t="s">
        <v>0</v>
      </c>
      <c r="D96" s="113">
        <v>0.75</v>
      </c>
      <c r="E96" s="162">
        <f>E88*D96</f>
        <v>45.900000000000006</v>
      </c>
      <c r="F96" s="162"/>
      <c r="G96" s="162">
        <f t="shared" si="4"/>
        <v>0</v>
      </c>
      <c r="H96" s="162"/>
      <c r="I96" s="162"/>
      <c r="J96" s="162"/>
      <c r="K96" s="162"/>
      <c r="L96" s="162">
        <f t="shared" si="5"/>
        <v>0</v>
      </c>
    </row>
    <row r="97" spans="1:12" ht="13.5">
      <c r="A97" s="355"/>
      <c r="B97" s="261" t="s">
        <v>5</v>
      </c>
      <c r="C97" s="56"/>
      <c r="D97" s="57"/>
      <c r="E97" s="96"/>
      <c r="F97" s="317"/>
      <c r="G97" s="96"/>
      <c r="H97" s="96"/>
      <c r="I97" s="96"/>
      <c r="J97" s="96"/>
      <c r="K97" s="96"/>
      <c r="L97" s="96">
        <f>SUM(L89:L96)</f>
        <v>0</v>
      </c>
    </row>
    <row r="98" spans="1:12" ht="15.75">
      <c r="A98" s="199"/>
      <c r="B98" s="572" t="s">
        <v>336</v>
      </c>
      <c r="C98" s="566"/>
      <c r="D98" s="566"/>
      <c r="E98" s="566"/>
      <c r="F98" s="217"/>
      <c r="G98" s="218"/>
      <c r="H98" s="219"/>
      <c r="I98" s="218"/>
      <c r="J98" s="218"/>
      <c r="K98" s="218"/>
      <c r="L98" s="220"/>
    </row>
    <row r="99" spans="1:12" ht="13.5">
      <c r="A99" s="210">
        <v>1</v>
      </c>
      <c r="B99" s="261" t="s">
        <v>337</v>
      </c>
      <c r="C99" s="56" t="s">
        <v>137</v>
      </c>
      <c r="D99" s="57"/>
      <c r="E99" s="211">
        <v>5.98</v>
      </c>
      <c r="F99" s="207"/>
      <c r="G99" s="152"/>
      <c r="H99" s="152"/>
      <c r="I99" s="152"/>
      <c r="J99" s="152"/>
      <c r="K99" s="152"/>
      <c r="L99" s="152"/>
    </row>
    <row r="100" spans="1:12" ht="13.5">
      <c r="A100" s="208"/>
      <c r="B100" s="262" t="s">
        <v>156</v>
      </c>
      <c r="C100" s="134" t="s">
        <v>0</v>
      </c>
      <c r="D100" s="186">
        <v>1</v>
      </c>
      <c r="E100" s="212">
        <f>E99*D100</f>
        <v>5.98</v>
      </c>
      <c r="F100" s="207"/>
      <c r="G100" s="152"/>
      <c r="H100" s="152"/>
      <c r="I100" s="152">
        <f>H100*E100</f>
        <v>0</v>
      </c>
      <c r="J100" s="152"/>
      <c r="K100" s="152"/>
      <c r="L100" s="152">
        <f>K100+I100+G100</f>
        <v>0</v>
      </c>
    </row>
    <row r="101" spans="1:12" ht="13.5">
      <c r="A101" s="210">
        <v>2</v>
      </c>
      <c r="B101" s="261" t="s">
        <v>338</v>
      </c>
      <c r="C101" s="56" t="s">
        <v>124</v>
      </c>
      <c r="D101" s="57"/>
      <c r="E101" s="96">
        <v>14.25</v>
      </c>
      <c r="F101" s="207"/>
      <c r="G101" s="152"/>
      <c r="H101" s="152"/>
      <c r="I101" s="152"/>
      <c r="J101" s="152"/>
      <c r="K101" s="152"/>
      <c r="L101" s="152"/>
    </row>
    <row r="102" spans="1:12" ht="13.5">
      <c r="A102" s="208"/>
      <c r="B102" s="351" t="s">
        <v>155</v>
      </c>
      <c r="C102" s="93" t="s">
        <v>0</v>
      </c>
      <c r="D102" s="58">
        <v>1</v>
      </c>
      <c r="E102" s="92">
        <f>E101*D102</f>
        <v>14.25</v>
      </c>
      <c r="F102" s="120"/>
      <c r="G102" s="92"/>
      <c r="H102" s="92"/>
      <c r="I102" s="92">
        <f>H102*E102</f>
        <v>0</v>
      </c>
      <c r="J102" s="92"/>
      <c r="K102" s="92"/>
      <c r="L102" s="92">
        <f>K102+I102+G102</f>
        <v>0</v>
      </c>
    </row>
    <row r="103" spans="1:12" ht="13.5">
      <c r="A103" s="208"/>
      <c r="B103" s="337" t="s">
        <v>334</v>
      </c>
      <c r="C103" s="112" t="s">
        <v>137</v>
      </c>
      <c r="D103" s="166">
        <v>0.22</v>
      </c>
      <c r="E103" s="166">
        <f>E101*D103</f>
        <v>3.1350000000000002</v>
      </c>
      <c r="F103" s="58"/>
      <c r="G103" s="166">
        <f>F103*E103</f>
        <v>0</v>
      </c>
      <c r="H103" s="166"/>
      <c r="I103" s="166"/>
      <c r="J103" s="166"/>
      <c r="K103" s="166"/>
      <c r="L103" s="186">
        <f>G103</f>
        <v>0</v>
      </c>
    </row>
    <row r="104" spans="1:12" ht="13.5">
      <c r="A104" s="208"/>
      <c r="B104" s="337" t="s">
        <v>330</v>
      </c>
      <c r="C104" s="112" t="s">
        <v>130</v>
      </c>
      <c r="D104" s="249"/>
      <c r="E104" s="162">
        <v>0.28</v>
      </c>
      <c r="F104" s="162"/>
      <c r="G104" s="162">
        <f>F104*E104</f>
        <v>0</v>
      </c>
      <c r="H104" s="162"/>
      <c r="I104" s="162"/>
      <c r="J104" s="162"/>
      <c r="K104" s="162"/>
      <c r="L104" s="58">
        <f>K104+I104+G104</f>
        <v>0</v>
      </c>
    </row>
    <row r="105" spans="1:12" ht="13.5">
      <c r="A105" s="208"/>
      <c r="B105" s="176" t="s">
        <v>459</v>
      </c>
      <c r="C105" s="112" t="s">
        <v>124</v>
      </c>
      <c r="D105" s="162">
        <v>2</v>
      </c>
      <c r="E105" s="162">
        <f>E101*D105</f>
        <v>28.5</v>
      </c>
      <c r="F105" s="162"/>
      <c r="G105" s="162">
        <f>F105*E105</f>
        <v>0</v>
      </c>
      <c r="H105" s="162"/>
      <c r="I105" s="162"/>
      <c r="J105" s="162"/>
      <c r="K105" s="162"/>
      <c r="L105" s="58">
        <f>K105+I105+G105</f>
        <v>0</v>
      </c>
    </row>
    <row r="106" spans="1:12" ht="13.5">
      <c r="A106" s="208"/>
      <c r="B106" s="180" t="s">
        <v>123</v>
      </c>
      <c r="C106" s="122" t="s">
        <v>0</v>
      </c>
      <c r="D106" s="58">
        <v>2.5</v>
      </c>
      <c r="E106" s="92">
        <f>E99*D106</f>
        <v>14.950000000000001</v>
      </c>
      <c r="F106" s="92"/>
      <c r="G106" s="92">
        <f>F106*E106</f>
        <v>0</v>
      </c>
      <c r="H106" s="92"/>
      <c r="I106" s="92"/>
      <c r="J106" s="92"/>
      <c r="K106" s="92"/>
      <c r="L106" s="92">
        <f>K106+I106+G106</f>
        <v>0</v>
      </c>
    </row>
    <row r="107" spans="1:12" ht="40.5">
      <c r="A107" s="210">
        <v>3</v>
      </c>
      <c r="B107" s="261" t="s">
        <v>339</v>
      </c>
      <c r="C107" s="56" t="s">
        <v>124</v>
      </c>
      <c r="D107" s="57"/>
      <c r="E107" s="125">
        <v>14.25</v>
      </c>
      <c r="F107" s="120"/>
      <c r="G107" s="92"/>
      <c r="H107" s="92"/>
      <c r="I107" s="92"/>
      <c r="J107" s="92"/>
      <c r="K107" s="92"/>
      <c r="L107" s="92"/>
    </row>
    <row r="108" spans="1:12" ht="13.5">
      <c r="A108" s="208"/>
      <c r="B108" s="351" t="s">
        <v>155</v>
      </c>
      <c r="C108" s="93" t="s">
        <v>0</v>
      </c>
      <c r="D108" s="58">
        <v>1</v>
      </c>
      <c r="E108" s="92">
        <f>E107*D108</f>
        <v>14.25</v>
      </c>
      <c r="F108" s="120"/>
      <c r="G108" s="92"/>
      <c r="H108" s="92"/>
      <c r="I108" s="92">
        <f>H108*E108</f>
        <v>0</v>
      </c>
      <c r="J108" s="92"/>
      <c r="K108" s="92"/>
      <c r="L108" s="92">
        <f>K108+I108+G108</f>
        <v>0</v>
      </c>
    </row>
    <row r="109" spans="1:12" ht="13.5">
      <c r="A109" s="208"/>
      <c r="B109" s="176" t="s">
        <v>460</v>
      </c>
      <c r="C109" s="115" t="s">
        <v>124</v>
      </c>
      <c r="D109" s="58">
        <v>2</v>
      </c>
      <c r="E109" s="152">
        <f>E107*D109</f>
        <v>28.5</v>
      </c>
      <c r="F109" s="207"/>
      <c r="G109" s="152">
        <f>F109*E109</f>
        <v>0</v>
      </c>
      <c r="H109" s="152"/>
      <c r="I109" s="152"/>
      <c r="J109" s="152"/>
      <c r="K109" s="152"/>
      <c r="L109" s="152">
        <f>G109</f>
        <v>0</v>
      </c>
    </row>
    <row r="110" spans="1:12" ht="13.5">
      <c r="A110" s="208"/>
      <c r="B110" s="176" t="s">
        <v>340</v>
      </c>
      <c r="C110" s="115" t="s">
        <v>124</v>
      </c>
      <c r="D110" s="58">
        <v>4.8</v>
      </c>
      <c r="E110" s="152">
        <f>E107*D110</f>
        <v>68.39999999999999</v>
      </c>
      <c r="F110" s="207"/>
      <c r="G110" s="152">
        <f>F110*E110</f>
        <v>0</v>
      </c>
      <c r="H110" s="152"/>
      <c r="I110" s="152"/>
      <c r="J110" s="152"/>
      <c r="K110" s="152"/>
      <c r="L110" s="152">
        <f>G110</f>
        <v>0</v>
      </c>
    </row>
    <row r="111" spans="1:12" ht="13.5">
      <c r="A111" s="208"/>
      <c r="B111" s="176" t="s">
        <v>123</v>
      </c>
      <c r="C111" s="115" t="s">
        <v>0</v>
      </c>
      <c r="D111" s="58">
        <v>1.5</v>
      </c>
      <c r="E111" s="152">
        <f>E107*D111</f>
        <v>21.375</v>
      </c>
      <c r="F111" s="207"/>
      <c r="G111" s="152">
        <f>F111*E111</f>
        <v>0</v>
      </c>
      <c r="H111" s="152"/>
      <c r="I111" s="152"/>
      <c r="J111" s="152"/>
      <c r="K111" s="152"/>
      <c r="L111" s="152">
        <f>G111</f>
        <v>0</v>
      </c>
    </row>
    <row r="112" spans="1:12" ht="13.5">
      <c r="A112" s="355"/>
      <c r="B112" s="261" t="s">
        <v>5</v>
      </c>
      <c r="C112" s="56"/>
      <c r="D112" s="57"/>
      <c r="E112" s="96"/>
      <c r="F112" s="317"/>
      <c r="G112" s="96"/>
      <c r="H112" s="96"/>
      <c r="I112" s="96"/>
      <c r="J112" s="96"/>
      <c r="K112" s="96"/>
      <c r="L112" s="96">
        <f>SUM(L99:L111)</f>
        <v>0</v>
      </c>
    </row>
    <row r="113" spans="1:12" ht="35.25" customHeight="1">
      <c r="A113" s="199"/>
      <c r="B113" s="572" t="s">
        <v>488</v>
      </c>
      <c r="C113" s="566"/>
      <c r="D113" s="566"/>
      <c r="E113" s="566"/>
      <c r="F113" s="217"/>
      <c r="G113" s="218"/>
      <c r="H113" s="219"/>
      <c r="I113" s="218"/>
      <c r="J113" s="218"/>
      <c r="K113" s="218"/>
      <c r="L113" s="220"/>
    </row>
    <row r="114" spans="1:12" ht="27">
      <c r="A114" s="121">
        <v>1</v>
      </c>
      <c r="B114" s="181" t="s">
        <v>169</v>
      </c>
      <c r="C114" s="56" t="s">
        <v>121</v>
      </c>
      <c r="D114" s="57"/>
      <c r="E114" s="57">
        <v>27.89</v>
      </c>
      <c r="F114" s="162"/>
      <c r="G114" s="119"/>
      <c r="H114" s="119"/>
      <c r="I114" s="119"/>
      <c r="J114" s="119"/>
      <c r="K114" s="119"/>
      <c r="L114" s="119"/>
    </row>
    <row r="115" spans="1:12" ht="13.5">
      <c r="A115" s="316"/>
      <c r="B115" s="177" t="s">
        <v>155</v>
      </c>
      <c r="C115" s="115" t="s">
        <v>0</v>
      </c>
      <c r="D115" s="58">
        <v>1</v>
      </c>
      <c r="E115" s="58">
        <f>E114*D115</f>
        <v>27.89</v>
      </c>
      <c r="F115" s="58"/>
      <c r="G115" s="58"/>
      <c r="H115" s="58"/>
      <c r="I115" s="58">
        <f>H115*E115</f>
        <v>0</v>
      </c>
      <c r="J115" s="58"/>
      <c r="K115" s="58"/>
      <c r="L115" s="58">
        <f>K115+I115+G115</f>
        <v>0</v>
      </c>
    </row>
    <row r="116" spans="1:12" ht="13.5">
      <c r="A116" s="316"/>
      <c r="B116" s="179" t="s">
        <v>170</v>
      </c>
      <c r="C116" s="164" t="s">
        <v>137</v>
      </c>
      <c r="D116" s="162">
        <v>0.0408</v>
      </c>
      <c r="E116" s="162">
        <f>E114*D116</f>
        <v>1.137912</v>
      </c>
      <c r="F116" s="162"/>
      <c r="G116" s="162">
        <f>F116*E116</f>
        <v>0</v>
      </c>
      <c r="H116" s="162"/>
      <c r="I116" s="162"/>
      <c r="J116" s="162"/>
      <c r="K116" s="162"/>
      <c r="L116" s="58">
        <f>K116+I116+G116</f>
        <v>0</v>
      </c>
    </row>
    <row r="117" spans="1:12" ht="13.5">
      <c r="A117" s="316"/>
      <c r="B117" s="337" t="s">
        <v>123</v>
      </c>
      <c r="C117" s="112" t="s">
        <v>0</v>
      </c>
      <c r="D117" s="166">
        <v>0.07</v>
      </c>
      <c r="E117" s="166">
        <f>E114*D117</f>
        <v>1.9523000000000001</v>
      </c>
      <c r="F117" s="166"/>
      <c r="G117" s="166">
        <f>F117*E117</f>
        <v>0</v>
      </c>
      <c r="H117" s="166"/>
      <c r="I117" s="166"/>
      <c r="J117" s="166"/>
      <c r="K117" s="166"/>
      <c r="L117" s="186">
        <f>K117+I117+G117</f>
        <v>0</v>
      </c>
    </row>
    <row r="118" spans="1:12" ht="27">
      <c r="A118" s="121">
        <v>2</v>
      </c>
      <c r="B118" s="336" t="s">
        <v>243</v>
      </c>
      <c r="C118" s="189" t="s">
        <v>121</v>
      </c>
      <c r="D118" s="191"/>
      <c r="E118" s="191">
        <v>27.89</v>
      </c>
      <c r="F118" s="186"/>
      <c r="G118" s="186"/>
      <c r="H118" s="186"/>
      <c r="I118" s="186"/>
      <c r="J118" s="186"/>
      <c r="K118" s="186"/>
      <c r="L118" s="186"/>
    </row>
    <row r="119" spans="1:12" ht="13.5">
      <c r="A119" s="316"/>
      <c r="B119" s="177" t="s">
        <v>155</v>
      </c>
      <c r="C119" s="112" t="s">
        <v>0</v>
      </c>
      <c r="D119" s="166">
        <v>1</v>
      </c>
      <c r="E119" s="166">
        <f>E118*D119</f>
        <v>27.89</v>
      </c>
      <c r="F119" s="162"/>
      <c r="G119" s="162"/>
      <c r="H119" s="162"/>
      <c r="I119" s="162">
        <f>H119*E119</f>
        <v>0</v>
      </c>
      <c r="J119" s="162"/>
      <c r="K119" s="162"/>
      <c r="L119" s="162">
        <f>K119+I119+G119</f>
        <v>0</v>
      </c>
    </row>
    <row r="120" spans="1:12" ht="13.5">
      <c r="A120" s="316"/>
      <c r="B120" s="179" t="s">
        <v>341</v>
      </c>
      <c r="C120" s="115" t="s">
        <v>171</v>
      </c>
      <c r="D120" s="162">
        <v>7.9</v>
      </c>
      <c r="E120" s="162">
        <f>E118*D120</f>
        <v>220.33100000000002</v>
      </c>
      <c r="F120" s="162"/>
      <c r="G120" s="162">
        <f>F120*E120</f>
        <v>0</v>
      </c>
      <c r="H120" s="162"/>
      <c r="I120" s="162"/>
      <c r="J120" s="162"/>
      <c r="K120" s="162"/>
      <c r="L120" s="58">
        <f>K120+I120+G120</f>
        <v>0</v>
      </c>
    </row>
    <row r="121" spans="1:12" ht="27">
      <c r="A121" s="316"/>
      <c r="B121" s="337" t="s">
        <v>487</v>
      </c>
      <c r="C121" s="122" t="s">
        <v>121</v>
      </c>
      <c r="D121" s="186">
        <v>1.02</v>
      </c>
      <c r="E121" s="186">
        <f>E118*D121</f>
        <v>28.4478</v>
      </c>
      <c r="F121" s="186"/>
      <c r="G121" s="186">
        <f>F121*E121</f>
        <v>0</v>
      </c>
      <c r="H121" s="186"/>
      <c r="I121" s="186"/>
      <c r="J121" s="186"/>
      <c r="K121" s="186"/>
      <c r="L121" s="186">
        <f>K121+I121+G121</f>
        <v>0</v>
      </c>
    </row>
    <row r="122" spans="1:12" ht="13.5">
      <c r="A122" s="316"/>
      <c r="B122" s="337" t="s">
        <v>123</v>
      </c>
      <c r="C122" s="112" t="s">
        <v>0</v>
      </c>
      <c r="D122" s="166">
        <v>0.25</v>
      </c>
      <c r="E122" s="166">
        <f>E118*D122</f>
        <v>6.9725</v>
      </c>
      <c r="F122" s="166"/>
      <c r="G122" s="166">
        <f>F122*E122</f>
        <v>0</v>
      </c>
      <c r="H122" s="166"/>
      <c r="I122" s="166"/>
      <c r="J122" s="166"/>
      <c r="K122" s="166"/>
      <c r="L122" s="186">
        <f>K122+I122+G122</f>
        <v>0</v>
      </c>
    </row>
    <row r="123" spans="1:12" ht="13.5">
      <c r="A123" s="355"/>
      <c r="B123" s="261" t="s">
        <v>5</v>
      </c>
      <c r="C123" s="56"/>
      <c r="D123" s="57"/>
      <c r="E123" s="96"/>
      <c r="F123" s="317"/>
      <c r="G123" s="96"/>
      <c r="H123" s="96"/>
      <c r="I123" s="96"/>
      <c r="J123" s="96"/>
      <c r="K123" s="96"/>
      <c r="L123" s="96">
        <f>SUM(L115:L122)</f>
        <v>0</v>
      </c>
    </row>
    <row r="124" spans="1:12" ht="42" customHeight="1">
      <c r="A124" s="321"/>
      <c r="B124" s="573" t="s">
        <v>457</v>
      </c>
      <c r="C124" s="571"/>
      <c r="D124" s="571"/>
      <c r="E124" s="571"/>
      <c r="F124" s="322"/>
      <c r="G124" s="218"/>
      <c r="H124" s="219"/>
      <c r="I124" s="218"/>
      <c r="J124" s="218"/>
      <c r="K124" s="218"/>
      <c r="L124" s="220"/>
    </row>
    <row r="125" spans="1:12" ht="40.5">
      <c r="A125" s="130">
        <v>1</v>
      </c>
      <c r="B125" s="261" t="s">
        <v>357</v>
      </c>
      <c r="C125" s="56" t="s">
        <v>124</v>
      </c>
      <c r="D125" s="57"/>
      <c r="E125" s="318">
        <v>29</v>
      </c>
      <c r="F125" s="207"/>
      <c r="G125" s="152"/>
      <c r="H125" s="152"/>
      <c r="I125" s="152"/>
      <c r="J125" s="152"/>
      <c r="K125" s="152"/>
      <c r="L125" s="152"/>
    </row>
    <row r="126" spans="1:12" ht="13.5">
      <c r="A126" s="208"/>
      <c r="B126" s="356" t="s">
        <v>155</v>
      </c>
      <c r="C126" s="112" t="s">
        <v>0</v>
      </c>
      <c r="D126" s="166">
        <v>1</v>
      </c>
      <c r="E126" s="166">
        <f>E125*D126</f>
        <v>29</v>
      </c>
      <c r="F126" s="166"/>
      <c r="G126" s="166"/>
      <c r="H126" s="166"/>
      <c r="I126" s="166">
        <f>H126*E126</f>
        <v>0</v>
      </c>
      <c r="J126" s="166"/>
      <c r="K126" s="166"/>
      <c r="L126" s="166">
        <f>K126+I126+G126</f>
        <v>0</v>
      </c>
    </row>
    <row r="127" spans="1:12" ht="13.5">
      <c r="A127" s="208"/>
      <c r="B127" s="176" t="s">
        <v>458</v>
      </c>
      <c r="C127" s="115" t="s">
        <v>139</v>
      </c>
      <c r="D127" s="58" t="s">
        <v>131</v>
      </c>
      <c r="E127" s="92">
        <v>0.694</v>
      </c>
      <c r="F127" s="120"/>
      <c r="G127" s="92">
        <f>F127*E127</f>
        <v>0</v>
      </c>
      <c r="H127" s="92"/>
      <c r="I127" s="92"/>
      <c r="J127" s="92"/>
      <c r="K127" s="92"/>
      <c r="L127" s="92">
        <f>G127</f>
        <v>0</v>
      </c>
    </row>
    <row r="128" spans="1:12" ht="13.5">
      <c r="A128" s="208"/>
      <c r="B128" s="180" t="s">
        <v>123</v>
      </c>
      <c r="C128" s="122" t="s">
        <v>0</v>
      </c>
      <c r="D128" s="186">
        <v>0.5</v>
      </c>
      <c r="E128" s="212">
        <f>E125*D128</f>
        <v>14.5</v>
      </c>
      <c r="F128" s="207"/>
      <c r="G128" s="92">
        <f>F128*E128</f>
        <v>0</v>
      </c>
      <c r="H128" s="152"/>
      <c r="I128" s="152"/>
      <c r="J128" s="152"/>
      <c r="K128" s="152"/>
      <c r="L128" s="92">
        <f>G128</f>
        <v>0</v>
      </c>
    </row>
    <row r="129" spans="1:12" ht="27">
      <c r="A129" s="130">
        <v>2</v>
      </c>
      <c r="B129" s="261" t="s">
        <v>343</v>
      </c>
      <c r="C129" s="56" t="s">
        <v>130</v>
      </c>
      <c r="D129" s="57"/>
      <c r="E129" s="125">
        <v>0.69</v>
      </c>
      <c r="F129" s="120"/>
      <c r="G129" s="92"/>
      <c r="H129" s="92"/>
      <c r="I129" s="92"/>
      <c r="J129" s="92"/>
      <c r="K129" s="92"/>
      <c r="L129" s="152"/>
    </row>
    <row r="130" spans="1:12" ht="13.5">
      <c r="A130" s="407"/>
      <c r="B130" s="356" t="s">
        <v>155</v>
      </c>
      <c r="C130" s="112" t="s">
        <v>0</v>
      </c>
      <c r="D130" s="166">
        <v>1</v>
      </c>
      <c r="E130" s="166">
        <f>E129*D130</f>
        <v>0.69</v>
      </c>
      <c r="F130" s="166"/>
      <c r="G130" s="166"/>
      <c r="H130" s="166"/>
      <c r="I130" s="166">
        <f>H130*E130</f>
        <v>0</v>
      </c>
      <c r="J130" s="166"/>
      <c r="K130" s="166"/>
      <c r="L130" s="166">
        <f>K130+I130+G130</f>
        <v>0</v>
      </c>
    </row>
    <row r="131" spans="1:12" ht="13.5">
      <c r="A131" s="407"/>
      <c r="B131" s="180" t="s">
        <v>178</v>
      </c>
      <c r="C131" s="122" t="s">
        <v>217</v>
      </c>
      <c r="D131" s="186">
        <v>20</v>
      </c>
      <c r="E131" s="123">
        <f>E129*D131</f>
        <v>13.799999999999999</v>
      </c>
      <c r="F131" s="123"/>
      <c r="G131" s="123">
        <f>F131*E131</f>
        <v>0</v>
      </c>
      <c r="H131" s="123"/>
      <c r="I131" s="123"/>
      <c r="J131" s="123"/>
      <c r="K131" s="123"/>
      <c r="L131" s="166">
        <f>K131+I131+G131</f>
        <v>0</v>
      </c>
    </row>
    <row r="132" spans="1:12" ht="27">
      <c r="A132" s="130">
        <v>3</v>
      </c>
      <c r="B132" s="261" t="s">
        <v>344</v>
      </c>
      <c r="C132" s="56" t="s">
        <v>121</v>
      </c>
      <c r="D132" s="57"/>
      <c r="E132" s="125">
        <v>110.87</v>
      </c>
      <c r="F132" s="120"/>
      <c r="G132" s="92"/>
      <c r="H132" s="92"/>
      <c r="I132" s="92"/>
      <c r="J132" s="92"/>
      <c r="K132" s="92"/>
      <c r="L132" s="92"/>
    </row>
    <row r="133" spans="1:12" ht="13.5">
      <c r="A133" s="208"/>
      <c r="B133" s="177" t="s">
        <v>155</v>
      </c>
      <c r="C133" s="112" t="s">
        <v>0</v>
      </c>
      <c r="D133" s="166">
        <v>1</v>
      </c>
      <c r="E133" s="166">
        <f>E132*D133</f>
        <v>110.87</v>
      </c>
      <c r="F133" s="162"/>
      <c r="G133" s="162"/>
      <c r="H133" s="162"/>
      <c r="I133" s="162">
        <f>H133*E133</f>
        <v>0</v>
      </c>
      <c r="J133" s="162"/>
      <c r="K133" s="162"/>
      <c r="L133" s="162">
        <f>K133+I133+G133</f>
        <v>0</v>
      </c>
    </row>
    <row r="134" spans="1:12" ht="13.5">
      <c r="A134" s="208"/>
      <c r="B134" s="337" t="s">
        <v>173</v>
      </c>
      <c r="C134" s="112" t="s">
        <v>217</v>
      </c>
      <c r="D134" s="166">
        <v>0.1</v>
      </c>
      <c r="E134" s="166">
        <f>E132*D134</f>
        <v>11.087000000000002</v>
      </c>
      <c r="F134" s="166"/>
      <c r="G134" s="166">
        <f>F134*E134</f>
        <v>0</v>
      </c>
      <c r="H134" s="166"/>
      <c r="I134" s="166"/>
      <c r="J134" s="166"/>
      <c r="K134" s="166"/>
      <c r="L134" s="186">
        <f>G134</f>
        <v>0</v>
      </c>
    </row>
    <row r="135" spans="1:12" ht="27">
      <c r="A135" s="208"/>
      <c r="B135" s="337" t="s">
        <v>433</v>
      </c>
      <c r="C135" s="122" t="s">
        <v>217</v>
      </c>
      <c r="D135" s="186">
        <v>0.5</v>
      </c>
      <c r="E135" s="186">
        <f>E132*D135</f>
        <v>55.435</v>
      </c>
      <c r="F135" s="186"/>
      <c r="G135" s="186">
        <f>F135*E135</f>
        <v>0</v>
      </c>
      <c r="H135" s="186"/>
      <c r="I135" s="186"/>
      <c r="J135" s="186"/>
      <c r="K135" s="186"/>
      <c r="L135" s="186">
        <f>G135</f>
        <v>0</v>
      </c>
    </row>
    <row r="136" spans="1:12" ht="13.5">
      <c r="A136" s="208"/>
      <c r="B136" s="337" t="s">
        <v>123</v>
      </c>
      <c r="C136" s="112" t="s">
        <v>0</v>
      </c>
      <c r="D136" s="166">
        <v>0.1</v>
      </c>
      <c r="E136" s="166">
        <f>E132*D136</f>
        <v>11.087000000000002</v>
      </c>
      <c r="F136" s="166"/>
      <c r="G136" s="166">
        <f>F136*E136</f>
        <v>0</v>
      </c>
      <c r="H136" s="166"/>
      <c r="I136" s="166"/>
      <c r="J136" s="166"/>
      <c r="K136" s="166"/>
      <c r="L136" s="186">
        <f>G136</f>
        <v>0</v>
      </c>
    </row>
    <row r="137" spans="1:12" ht="13.5">
      <c r="A137" s="355"/>
      <c r="B137" s="181" t="s">
        <v>5</v>
      </c>
      <c r="C137" s="168"/>
      <c r="D137" s="119"/>
      <c r="E137" s="119"/>
      <c r="F137" s="119"/>
      <c r="G137" s="119"/>
      <c r="H137" s="119"/>
      <c r="I137" s="119"/>
      <c r="J137" s="119"/>
      <c r="K137" s="119"/>
      <c r="L137" s="57">
        <f>SUM(L125:L136)</f>
        <v>0</v>
      </c>
    </row>
    <row r="138" spans="1:12" ht="15.75">
      <c r="A138" s="367"/>
      <c r="B138" s="368" t="s">
        <v>435</v>
      </c>
      <c r="C138" s="369"/>
      <c r="D138" s="370"/>
      <c r="E138" s="371"/>
      <c r="F138" s="371"/>
      <c r="G138" s="372"/>
      <c r="H138" s="371"/>
      <c r="I138" s="372"/>
      <c r="J138" s="371"/>
      <c r="K138" s="371"/>
      <c r="L138" s="373"/>
    </row>
    <row r="139" spans="1:12" ht="13.5">
      <c r="A139" s="374">
        <v>1</v>
      </c>
      <c r="B139" s="375" t="s">
        <v>234</v>
      </c>
      <c r="C139" s="376" t="s">
        <v>137</v>
      </c>
      <c r="D139" s="377"/>
      <c r="E139" s="378">
        <v>6</v>
      </c>
      <c r="F139" s="379"/>
      <c r="G139" s="380"/>
      <c r="H139" s="379"/>
      <c r="I139" s="380"/>
      <c r="J139" s="379"/>
      <c r="K139" s="379"/>
      <c r="L139" s="380"/>
    </row>
    <row r="140" spans="1:12" ht="13.5">
      <c r="A140" s="381"/>
      <c r="B140" s="382" t="s">
        <v>219</v>
      </c>
      <c r="C140" s="383" t="s">
        <v>0</v>
      </c>
      <c r="D140" s="362">
        <v>1</v>
      </c>
      <c r="E140" s="363">
        <f>E139*D140</f>
        <v>6</v>
      </c>
      <c r="F140" s="363"/>
      <c r="G140" s="364"/>
      <c r="H140" s="363"/>
      <c r="I140" s="364">
        <f>H140*E140</f>
        <v>0</v>
      </c>
      <c r="J140" s="363"/>
      <c r="K140" s="363"/>
      <c r="L140" s="364">
        <f>K140+I140+G140</f>
        <v>0</v>
      </c>
    </row>
    <row r="141" spans="1:12" ht="13.5">
      <c r="A141" s="374">
        <v>2</v>
      </c>
      <c r="B141" s="375" t="s">
        <v>436</v>
      </c>
      <c r="C141" s="384" t="s">
        <v>121</v>
      </c>
      <c r="D141" s="385"/>
      <c r="E141" s="386">
        <v>4</v>
      </c>
      <c r="F141" s="387"/>
      <c r="G141" s="364"/>
      <c r="H141" s="387"/>
      <c r="I141" s="364"/>
      <c r="J141" s="387"/>
      <c r="K141" s="387"/>
      <c r="L141" s="364"/>
    </row>
    <row r="142" spans="1:12" ht="13.5">
      <c r="A142" s="381"/>
      <c r="B142" s="382" t="s">
        <v>219</v>
      </c>
      <c r="C142" s="383" t="s">
        <v>0</v>
      </c>
      <c r="D142" s="362">
        <v>1</v>
      </c>
      <c r="E142" s="363">
        <f>E141*D142</f>
        <v>4</v>
      </c>
      <c r="F142" s="363"/>
      <c r="G142" s="364"/>
      <c r="H142" s="363"/>
      <c r="I142" s="364">
        <f>H142*E142</f>
        <v>0</v>
      </c>
      <c r="J142" s="363"/>
      <c r="K142" s="363"/>
      <c r="L142" s="364">
        <f>K142+I142+G142</f>
        <v>0</v>
      </c>
    </row>
    <row r="143" spans="1:12" ht="13.5">
      <c r="A143" s="381"/>
      <c r="B143" s="388" t="s">
        <v>437</v>
      </c>
      <c r="C143" s="389" t="s">
        <v>137</v>
      </c>
      <c r="D143" s="390">
        <v>0.18</v>
      </c>
      <c r="E143" s="391">
        <f>E141*D143</f>
        <v>0.72</v>
      </c>
      <c r="F143" s="387"/>
      <c r="G143" s="364">
        <f>F143*E143</f>
        <v>0</v>
      </c>
      <c r="H143" s="387"/>
      <c r="I143" s="364"/>
      <c r="J143" s="387"/>
      <c r="K143" s="387"/>
      <c r="L143" s="364">
        <f>G143</f>
        <v>0</v>
      </c>
    </row>
    <row r="144" spans="1:12" ht="27">
      <c r="A144" s="392">
        <v>3</v>
      </c>
      <c r="B144" s="393" t="s">
        <v>438</v>
      </c>
      <c r="C144" s="384" t="s">
        <v>137</v>
      </c>
      <c r="D144" s="385"/>
      <c r="E144" s="386">
        <v>1.6</v>
      </c>
      <c r="F144" s="387"/>
      <c r="G144" s="364"/>
      <c r="H144" s="387"/>
      <c r="I144" s="364"/>
      <c r="J144" s="387"/>
      <c r="K144" s="387"/>
      <c r="L144" s="364"/>
    </row>
    <row r="145" spans="1:12" ht="13.5">
      <c r="A145" s="381"/>
      <c r="B145" s="394" t="s">
        <v>219</v>
      </c>
      <c r="C145" s="115" t="s">
        <v>0</v>
      </c>
      <c r="D145" s="115">
        <v>1</v>
      </c>
      <c r="E145" s="58">
        <f>E144*D145</f>
        <v>1.6</v>
      </c>
      <c r="F145" s="58"/>
      <c r="G145" s="58"/>
      <c r="H145" s="58"/>
      <c r="I145" s="58">
        <f>H145*E145</f>
        <v>0</v>
      </c>
      <c r="J145" s="58"/>
      <c r="K145" s="58"/>
      <c r="L145" s="58">
        <f>I145+G145</f>
        <v>0</v>
      </c>
    </row>
    <row r="146" spans="1:12" ht="13.5">
      <c r="A146" s="381"/>
      <c r="B146" s="176" t="s">
        <v>149</v>
      </c>
      <c r="C146" s="115" t="s">
        <v>137</v>
      </c>
      <c r="D146" s="58">
        <v>1.02</v>
      </c>
      <c r="E146" s="58">
        <f>E144*D146</f>
        <v>1.6320000000000001</v>
      </c>
      <c r="F146" s="115"/>
      <c r="G146" s="58">
        <f>F146*E146</f>
        <v>0</v>
      </c>
      <c r="H146" s="58"/>
      <c r="I146" s="58"/>
      <c r="J146" s="58"/>
      <c r="K146" s="58"/>
      <c r="L146" s="58">
        <f>K146+I146+G146</f>
        <v>0</v>
      </c>
    </row>
    <row r="147" spans="1:12" ht="13.5">
      <c r="A147" s="381"/>
      <c r="B147" s="176" t="s">
        <v>147</v>
      </c>
      <c r="C147" s="164" t="s">
        <v>121</v>
      </c>
      <c r="D147" s="113">
        <v>2.64</v>
      </c>
      <c r="E147" s="162">
        <f>E144*D147</f>
        <v>4.224</v>
      </c>
      <c r="F147" s="162"/>
      <c r="G147" s="58">
        <f>F147*E147</f>
        <v>0</v>
      </c>
      <c r="H147" s="162"/>
      <c r="I147" s="162"/>
      <c r="J147" s="162"/>
      <c r="K147" s="162"/>
      <c r="L147" s="162">
        <f>K147+I147+G147</f>
        <v>0</v>
      </c>
    </row>
    <row r="148" spans="1:12" ht="13.5">
      <c r="A148" s="381"/>
      <c r="B148" s="176" t="s">
        <v>148</v>
      </c>
      <c r="C148" s="164" t="s">
        <v>137</v>
      </c>
      <c r="D148" s="113">
        <v>0.08</v>
      </c>
      <c r="E148" s="162">
        <f>E144*D148</f>
        <v>0.128</v>
      </c>
      <c r="F148" s="162"/>
      <c r="G148" s="58">
        <f>F148*E148</f>
        <v>0</v>
      </c>
      <c r="H148" s="162"/>
      <c r="I148" s="162"/>
      <c r="J148" s="162"/>
      <c r="K148" s="162"/>
      <c r="L148" s="162">
        <f>K148+I148+G148</f>
        <v>0</v>
      </c>
    </row>
    <row r="149" spans="1:12" ht="13.5">
      <c r="A149" s="381"/>
      <c r="B149" s="177" t="s">
        <v>439</v>
      </c>
      <c r="C149" s="164" t="s">
        <v>130</v>
      </c>
      <c r="D149" s="164" t="s">
        <v>131</v>
      </c>
      <c r="E149" s="162">
        <v>0.08</v>
      </c>
      <c r="F149" s="162"/>
      <c r="G149" s="162">
        <f>F149*E149</f>
        <v>0</v>
      </c>
      <c r="H149" s="162"/>
      <c r="I149" s="162"/>
      <c r="J149" s="162"/>
      <c r="K149" s="162"/>
      <c r="L149" s="162">
        <f>K149+I149+G149</f>
        <v>0</v>
      </c>
    </row>
    <row r="150" spans="1:12" ht="13.5">
      <c r="A150" s="381"/>
      <c r="B150" s="180" t="s">
        <v>123</v>
      </c>
      <c r="C150" s="122" t="s">
        <v>0</v>
      </c>
      <c r="D150" s="186">
        <v>1.61</v>
      </c>
      <c r="E150" s="186">
        <f>E144*D150</f>
        <v>2.5760000000000005</v>
      </c>
      <c r="F150" s="58"/>
      <c r="G150" s="58">
        <f>F150*E150</f>
        <v>0</v>
      </c>
      <c r="H150" s="58"/>
      <c r="I150" s="58"/>
      <c r="J150" s="58"/>
      <c r="K150" s="58"/>
      <c r="L150" s="58">
        <f>K150+I150+G150</f>
        <v>0</v>
      </c>
    </row>
    <row r="151" spans="1:12" ht="27">
      <c r="A151" s="392">
        <v>4</v>
      </c>
      <c r="B151" s="395" t="s">
        <v>440</v>
      </c>
      <c r="C151" s="56" t="s">
        <v>441</v>
      </c>
      <c r="D151" s="57"/>
      <c r="E151" s="57">
        <v>1</v>
      </c>
      <c r="F151" s="58"/>
      <c r="G151" s="58"/>
      <c r="H151" s="58"/>
      <c r="I151" s="58"/>
      <c r="J151" s="58"/>
      <c r="K151" s="58"/>
      <c r="L151" s="58"/>
    </row>
    <row r="152" spans="1:12" ht="13.5">
      <c r="A152" s="381"/>
      <c r="B152" s="327" t="s">
        <v>219</v>
      </c>
      <c r="C152" s="361" t="s">
        <v>0</v>
      </c>
      <c r="D152" s="362">
        <v>1</v>
      </c>
      <c r="E152" s="363">
        <f>E151*D152</f>
        <v>1</v>
      </c>
      <c r="F152" s="363"/>
      <c r="G152" s="364"/>
      <c r="H152" s="363"/>
      <c r="I152" s="364">
        <f>H152*E152</f>
        <v>0</v>
      </c>
      <c r="J152" s="363"/>
      <c r="K152" s="363"/>
      <c r="L152" s="364">
        <f>K152+I152+G152</f>
        <v>0</v>
      </c>
    </row>
    <row r="153" spans="1:12" ht="13.5">
      <c r="A153" s="381"/>
      <c r="B153" s="396" t="s">
        <v>442</v>
      </c>
      <c r="C153" s="392" t="s">
        <v>441</v>
      </c>
      <c r="D153" s="392">
        <v>1</v>
      </c>
      <c r="E153" s="397">
        <f>E151*D153</f>
        <v>1</v>
      </c>
      <c r="F153" s="363"/>
      <c r="G153" s="364">
        <f>F153*E153</f>
        <v>0</v>
      </c>
      <c r="H153" s="363"/>
      <c r="I153" s="364"/>
      <c r="J153" s="363"/>
      <c r="K153" s="363"/>
      <c r="L153" s="364">
        <f>K153+I153+G153</f>
        <v>0</v>
      </c>
    </row>
    <row r="154" spans="1:12" ht="27">
      <c r="A154" s="392">
        <v>5</v>
      </c>
      <c r="B154" s="395" t="s">
        <v>443</v>
      </c>
      <c r="C154" s="56" t="s">
        <v>441</v>
      </c>
      <c r="D154" s="57"/>
      <c r="E154" s="57">
        <v>1</v>
      </c>
      <c r="F154" s="58"/>
      <c r="G154" s="58"/>
      <c r="H154" s="58"/>
      <c r="I154" s="58"/>
      <c r="J154" s="58"/>
      <c r="K154" s="58"/>
      <c r="L154" s="58"/>
    </row>
    <row r="155" spans="1:12" ht="13.5">
      <c r="A155" s="381"/>
      <c r="B155" s="327" t="s">
        <v>219</v>
      </c>
      <c r="C155" s="361" t="s">
        <v>0</v>
      </c>
      <c r="D155" s="362">
        <v>1</v>
      </c>
      <c r="E155" s="363">
        <f>E154*D155</f>
        <v>1</v>
      </c>
      <c r="F155" s="363"/>
      <c r="G155" s="364"/>
      <c r="H155" s="363"/>
      <c r="I155" s="364">
        <f>H155*E155</f>
        <v>0</v>
      </c>
      <c r="J155" s="363"/>
      <c r="K155" s="363"/>
      <c r="L155" s="364">
        <f>K155+I155+G155</f>
        <v>0</v>
      </c>
    </row>
    <row r="156" spans="1:12" ht="13.5">
      <c r="A156" s="381"/>
      <c r="B156" s="396" t="s">
        <v>444</v>
      </c>
      <c r="C156" s="392" t="s">
        <v>441</v>
      </c>
      <c r="D156" s="392">
        <v>1</v>
      </c>
      <c r="E156" s="397">
        <f>E154*D156</f>
        <v>1</v>
      </c>
      <c r="F156" s="363"/>
      <c r="G156" s="364">
        <f>F156*E156</f>
        <v>0</v>
      </c>
      <c r="H156" s="363"/>
      <c r="I156" s="364"/>
      <c r="J156" s="363"/>
      <c r="K156" s="363"/>
      <c r="L156" s="364">
        <f>K156+I156+G156</f>
        <v>0</v>
      </c>
    </row>
    <row r="157" spans="1:12" ht="13.5">
      <c r="A157" s="374">
        <v>6</v>
      </c>
      <c r="B157" s="395" t="s">
        <v>445</v>
      </c>
      <c r="C157" s="56" t="s">
        <v>441</v>
      </c>
      <c r="D157" s="57"/>
      <c r="E157" s="57">
        <v>12.5</v>
      </c>
      <c r="F157" s="58"/>
      <c r="G157" s="58"/>
      <c r="H157" s="58"/>
      <c r="I157" s="58"/>
      <c r="J157" s="58"/>
      <c r="K157" s="58"/>
      <c r="L157" s="58"/>
    </row>
    <row r="158" spans="1:12" ht="13.5">
      <c r="A158" s="381"/>
      <c r="B158" s="327" t="s">
        <v>219</v>
      </c>
      <c r="C158" s="361" t="s">
        <v>0</v>
      </c>
      <c r="D158" s="362">
        <v>1</v>
      </c>
      <c r="E158" s="363">
        <f>E157*D158</f>
        <v>12.5</v>
      </c>
      <c r="F158" s="363"/>
      <c r="G158" s="364"/>
      <c r="H158" s="363"/>
      <c r="I158" s="364">
        <f>H158*E158</f>
        <v>0</v>
      </c>
      <c r="J158" s="363"/>
      <c r="K158" s="363"/>
      <c r="L158" s="364">
        <f>K158+I158+G158</f>
        <v>0</v>
      </c>
    </row>
    <row r="159" spans="1:12" ht="13.5">
      <c r="A159" s="381"/>
      <c r="B159" s="396" t="s">
        <v>446</v>
      </c>
      <c r="C159" s="392" t="s">
        <v>441</v>
      </c>
      <c r="D159" s="392">
        <v>1</v>
      </c>
      <c r="E159" s="397">
        <f>E157*D159</f>
        <v>12.5</v>
      </c>
      <c r="F159" s="363"/>
      <c r="G159" s="364">
        <f>F159*E159</f>
        <v>0</v>
      </c>
      <c r="H159" s="363"/>
      <c r="I159" s="364"/>
      <c r="J159" s="363"/>
      <c r="K159" s="363"/>
      <c r="L159" s="364">
        <f>K159+I159+G159</f>
        <v>0</v>
      </c>
    </row>
    <row r="160" spans="1:12" ht="13.5">
      <c r="A160" s="381"/>
      <c r="B160" s="398" t="s">
        <v>447</v>
      </c>
      <c r="C160" s="392" t="s">
        <v>144</v>
      </c>
      <c r="D160" s="392"/>
      <c r="E160" s="397">
        <v>1</v>
      </c>
      <c r="F160" s="391"/>
      <c r="G160" s="399">
        <f>F160*E160</f>
        <v>0</v>
      </c>
      <c r="H160" s="397"/>
      <c r="I160" s="399"/>
      <c r="J160" s="397"/>
      <c r="K160" s="397"/>
      <c r="L160" s="399">
        <f>K160+I160+G160</f>
        <v>0</v>
      </c>
    </row>
    <row r="161" spans="1:12" ht="13.5">
      <c r="A161" s="374">
        <v>7</v>
      </c>
      <c r="B161" s="400" t="s">
        <v>448</v>
      </c>
      <c r="C161" s="401" t="s">
        <v>224</v>
      </c>
      <c r="D161" s="401"/>
      <c r="E161" s="402">
        <v>1</v>
      </c>
      <c r="F161" s="387"/>
      <c r="G161" s="364"/>
      <c r="H161" s="363"/>
      <c r="I161" s="364"/>
      <c r="J161" s="363"/>
      <c r="K161" s="363"/>
      <c r="L161" s="364"/>
    </row>
    <row r="162" spans="1:12" ht="13.5">
      <c r="A162" s="381"/>
      <c r="B162" s="327" t="s">
        <v>219</v>
      </c>
      <c r="C162" s="361" t="s">
        <v>0</v>
      </c>
      <c r="D162" s="362">
        <v>1</v>
      </c>
      <c r="E162" s="363">
        <f>E161*D162</f>
        <v>1</v>
      </c>
      <c r="F162" s="363"/>
      <c r="G162" s="364"/>
      <c r="H162" s="363"/>
      <c r="I162" s="364">
        <f>H162*E162</f>
        <v>0</v>
      </c>
      <c r="J162" s="363"/>
      <c r="K162" s="363"/>
      <c r="L162" s="364">
        <f>K162+I162+G162</f>
        <v>0</v>
      </c>
    </row>
    <row r="163" spans="1:12" ht="13.5">
      <c r="A163" s="381"/>
      <c r="B163" s="403" t="s">
        <v>449</v>
      </c>
      <c r="C163" s="392" t="s">
        <v>144</v>
      </c>
      <c r="D163" s="392"/>
      <c r="E163" s="397">
        <v>1</v>
      </c>
      <c r="F163" s="387"/>
      <c r="G163" s="364">
        <f>F163*E163</f>
        <v>0</v>
      </c>
      <c r="H163" s="363"/>
      <c r="I163" s="364"/>
      <c r="J163" s="363"/>
      <c r="K163" s="363"/>
      <c r="L163" s="364">
        <f>G163</f>
        <v>0</v>
      </c>
    </row>
    <row r="164" spans="1:12" ht="13.5">
      <c r="A164" s="381"/>
      <c r="B164" s="403" t="s">
        <v>450</v>
      </c>
      <c r="C164" s="392" t="s">
        <v>144</v>
      </c>
      <c r="D164" s="392"/>
      <c r="E164" s="397">
        <v>1</v>
      </c>
      <c r="F164" s="387"/>
      <c r="G164" s="364">
        <f>F164*E164</f>
        <v>0</v>
      </c>
      <c r="H164" s="363"/>
      <c r="I164" s="364"/>
      <c r="J164" s="363"/>
      <c r="K164" s="363"/>
      <c r="L164" s="364">
        <f>G164</f>
        <v>0</v>
      </c>
    </row>
    <row r="165" spans="1:12" ht="13.5">
      <c r="A165" s="381"/>
      <c r="B165" s="403" t="s">
        <v>451</v>
      </c>
      <c r="C165" s="392" t="s">
        <v>144</v>
      </c>
      <c r="D165" s="392"/>
      <c r="E165" s="397">
        <v>2</v>
      </c>
      <c r="F165" s="387"/>
      <c r="G165" s="364">
        <f>F165*E165</f>
        <v>0</v>
      </c>
      <c r="H165" s="363"/>
      <c r="I165" s="364"/>
      <c r="J165" s="363"/>
      <c r="K165" s="363"/>
      <c r="L165" s="364">
        <f>G165</f>
        <v>0</v>
      </c>
    </row>
    <row r="166" spans="1:12" ht="13.5">
      <c r="A166" s="381"/>
      <c r="B166" s="403" t="s">
        <v>452</v>
      </c>
      <c r="C166" s="392" t="s">
        <v>144</v>
      </c>
      <c r="D166" s="392"/>
      <c r="E166" s="397">
        <v>1</v>
      </c>
      <c r="F166" s="387"/>
      <c r="G166" s="364">
        <f>F166*E166</f>
        <v>0</v>
      </c>
      <c r="H166" s="363"/>
      <c r="I166" s="364"/>
      <c r="J166" s="363"/>
      <c r="K166" s="363"/>
      <c r="L166" s="364">
        <f>G166</f>
        <v>0</v>
      </c>
    </row>
    <row r="167" spans="1:12" ht="13.5">
      <c r="A167" s="381"/>
      <c r="B167" s="403" t="s">
        <v>453</v>
      </c>
      <c r="C167" s="392" t="s">
        <v>144</v>
      </c>
      <c r="D167" s="392"/>
      <c r="E167" s="397">
        <v>1</v>
      </c>
      <c r="F167" s="387"/>
      <c r="G167" s="364">
        <f>F167*E167</f>
        <v>0</v>
      </c>
      <c r="H167" s="363"/>
      <c r="I167" s="364"/>
      <c r="J167" s="363"/>
      <c r="K167" s="363"/>
      <c r="L167" s="364">
        <f>G167</f>
        <v>0</v>
      </c>
    </row>
    <row r="168" spans="1:12" ht="13.5">
      <c r="A168" s="374">
        <v>8</v>
      </c>
      <c r="B168" s="395" t="s">
        <v>454</v>
      </c>
      <c r="C168" s="56" t="s">
        <v>121</v>
      </c>
      <c r="D168" s="57"/>
      <c r="E168" s="57">
        <v>1.36</v>
      </c>
      <c r="F168" s="58"/>
      <c r="G168" s="58"/>
      <c r="H168" s="58"/>
      <c r="I168" s="58"/>
      <c r="J168" s="58"/>
      <c r="K168" s="58"/>
      <c r="L168" s="58"/>
    </row>
    <row r="169" spans="1:12" ht="13.5">
      <c r="A169" s="381"/>
      <c r="B169" s="327" t="s">
        <v>219</v>
      </c>
      <c r="C169" s="361" t="s">
        <v>0</v>
      </c>
      <c r="D169" s="362">
        <v>1</v>
      </c>
      <c r="E169" s="363">
        <f>E168*D169</f>
        <v>1.36</v>
      </c>
      <c r="F169" s="363"/>
      <c r="G169" s="364"/>
      <c r="H169" s="363"/>
      <c r="I169" s="364">
        <f>H169*E169</f>
        <v>0</v>
      </c>
      <c r="J169" s="363"/>
      <c r="K169" s="363"/>
      <c r="L169" s="364">
        <f>K169+I169+G169</f>
        <v>0</v>
      </c>
    </row>
    <row r="170" spans="1:12" ht="13.5">
      <c r="A170" s="381"/>
      <c r="B170" s="250" t="s">
        <v>455</v>
      </c>
      <c r="C170" s="115" t="s">
        <v>121</v>
      </c>
      <c r="D170" s="58">
        <v>1</v>
      </c>
      <c r="E170" s="58">
        <f>E168*D170</f>
        <v>1.36</v>
      </c>
      <c r="F170" s="58"/>
      <c r="G170" s="58">
        <f>F170*E170</f>
        <v>0</v>
      </c>
      <c r="H170" s="58"/>
      <c r="I170" s="58"/>
      <c r="J170" s="58"/>
      <c r="K170" s="58"/>
      <c r="L170" s="58">
        <f>G170</f>
        <v>0</v>
      </c>
    </row>
    <row r="171" spans="1:12" ht="13.5">
      <c r="A171" s="381"/>
      <c r="B171" s="404" t="s">
        <v>456</v>
      </c>
      <c r="C171" s="122" t="s">
        <v>0</v>
      </c>
      <c r="D171" s="186"/>
      <c r="E171" s="186">
        <v>1</v>
      </c>
      <c r="F171" s="58"/>
      <c r="G171" s="58">
        <f>F171*E171</f>
        <v>0</v>
      </c>
      <c r="H171" s="58"/>
      <c r="I171" s="58"/>
      <c r="J171" s="58"/>
      <c r="K171" s="58"/>
      <c r="L171" s="58">
        <f>G171</f>
        <v>0</v>
      </c>
    </row>
    <row r="172" spans="1:12" ht="12.75">
      <c r="A172" s="63"/>
      <c r="B172" s="405" t="s">
        <v>122</v>
      </c>
      <c r="C172" s="406"/>
      <c r="D172" s="251"/>
      <c r="E172" s="61"/>
      <c r="F172" s="62"/>
      <c r="G172" s="62"/>
      <c r="H172" s="62"/>
      <c r="I172" s="62"/>
      <c r="J172" s="62"/>
      <c r="K172" s="62"/>
      <c r="L172" s="62">
        <f>SUM(L139:L171)</f>
        <v>0</v>
      </c>
    </row>
    <row r="173" spans="1:12" ht="14.25">
      <c r="A173" s="321"/>
      <c r="B173" s="570" t="s">
        <v>362</v>
      </c>
      <c r="C173" s="571"/>
      <c r="D173" s="571"/>
      <c r="E173" s="571"/>
      <c r="F173" s="322"/>
      <c r="G173" s="218"/>
      <c r="H173" s="219"/>
      <c r="I173" s="218"/>
      <c r="J173" s="218"/>
      <c r="K173" s="218"/>
      <c r="L173" s="220"/>
    </row>
    <row r="174" spans="1:12" ht="27">
      <c r="A174" s="210">
        <v>1</v>
      </c>
      <c r="B174" s="336" t="s">
        <v>363</v>
      </c>
      <c r="C174" s="189" t="s">
        <v>144</v>
      </c>
      <c r="D174" s="191"/>
      <c r="E174" s="191">
        <v>9</v>
      </c>
      <c r="F174" s="156"/>
      <c r="G174" s="156"/>
      <c r="H174" s="156"/>
      <c r="I174" s="156"/>
      <c r="J174" s="156"/>
      <c r="K174" s="156"/>
      <c r="L174" s="191"/>
    </row>
    <row r="175" spans="1:12" ht="13.5">
      <c r="A175" s="208"/>
      <c r="B175" s="177" t="s">
        <v>155</v>
      </c>
      <c r="C175" s="112" t="s">
        <v>0</v>
      </c>
      <c r="D175" s="166">
        <v>1</v>
      </c>
      <c r="E175" s="166">
        <f>E174*D175</f>
        <v>9</v>
      </c>
      <c r="F175" s="162"/>
      <c r="G175" s="162"/>
      <c r="H175" s="162"/>
      <c r="I175" s="162">
        <f>H175*E175</f>
        <v>0</v>
      </c>
      <c r="J175" s="162"/>
      <c r="K175" s="162"/>
      <c r="L175" s="162">
        <f>K175+I175+G175</f>
        <v>0</v>
      </c>
    </row>
    <row r="176" spans="1:12" ht="13.5">
      <c r="A176" s="208"/>
      <c r="B176" s="337" t="s">
        <v>364</v>
      </c>
      <c r="C176" s="112" t="s">
        <v>144</v>
      </c>
      <c r="D176" s="166">
        <v>1</v>
      </c>
      <c r="E176" s="166">
        <f>E174*D176</f>
        <v>9</v>
      </c>
      <c r="F176" s="166"/>
      <c r="G176" s="166">
        <f>F176*E176</f>
        <v>0</v>
      </c>
      <c r="H176" s="166"/>
      <c r="I176" s="166"/>
      <c r="J176" s="166"/>
      <c r="K176" s="166"/>
      <c r="L176" s="186">
        <f>G176</f>
        <v>0</v>
      </c>
    </row>
    <row r="177" spans="1:12" ht="13.5">
      <c r="A177" s="210">
        <v>2</v>
      </c>
      <c r="B177" s="336" t="s">
        <v>362</v>
      </c>
      <c r="C177" s="319" t="s">
        <v>121</v>
      </c>
      <c r="D177" s="156"/>
      <c r="E177" s="156">
        <v>40</v>
      </c>
      <c r="F177" s="156"/>
      <c r="G177" s="156"/>
      <c r="H177" s="156"/>
      <c r="I177" s="156"/>
      <c r="J177" s="156"/>
      <c r="K177" s="156"/>
      <c r="L177" s="191"/>
    </row>
    <row r="178" spans="1:12" ht="13.5">
      <c r="A178" s="208"/>
      <c r="B178" s="177" t="s">
        <v>155</v>
      </c>
      <c r="C178" s="112" t="s">
        <v>0</v>
      </c>
      <c r="D178" s="166">
        <v>1</v>
      </c>
      <c r="E178" s="166">
        <f>E177*D178</f>
        <v>40</v>
      </c>
      <c r="F178" s="162"/>
      <c r="G178" s="162"/>
      <c r="H178" s="162"/>
      <c r="I178" s="162">
        <f>H178*E178</f>
        <v>0</v>
      </c>
      <c r="J178" s="162"/>
      <c r="K178" s="162"/>
      <c r="L178" s="162">
        <f>K178+I178+G178</f>
        <v>0</v>
      </c>
    </row>
    <row r="179" spans="1:12" ht="13.5">
      <c r="A179" s="208"/>
      <c r="B179" s="337" t="s">
        <v>365</v>
      </c>
      <c r="C179" s="112" t="s">
        <v>217</v>
      </c>
      <c r="D179" s="166">
        <v>0.6</v>
      </c>
      <c r="E179" s="166">
        <f>E177*D179</f>
        <v>24</v>
      </c>
      <c r="F179" s="166"/>
      <c r="G179" s="166">
        <f>F179*E179</f>
        <v>0</v>
      </c>
      <c r="H179" s="166"/>
      <c r="I179" s="166"/>
      <c r="J179" s="166"/>
      <c r="K179" s="166"/>
      <c r="L179" s="186">
        <f>G179</f>
        <v>0</v>
      </c>
    </row>
    <row r="180" spans="1:12" ht="13.5">
      <c r="A180" s="355"/>
      <c r="B180" s="181" t="s">
        <v>5</v>
      </c>
      <c r="C180" s="168"/>
      <c r="D180" s="119"/>
      <c r="E180" s="119"/>
      <c r="F180" s="119"/>
      <c r="G180" s="119"/>
      <c r="H180" s="119"/>
      <c r="I180" s="119"/>
      <c r="J180" s="119"/>
      <c r="K180" s="119"/>
      <c r="L180" s="57">
        <f>SUM(L175:L179)</f>
        <v>0</v>
      </c>
    </row>
    <row r="181" spans="1:12" ht="13.5">
      <c r="A181" s="195"/>
      <c r="B181" s="181" t="s">
        <v>154</v>
      </c>
      <c r="C181" s="164"/>
      <c r="D181" s="162"/>
      <c r="E181" s="162"/>
      <c r="F181" s="162"/>
      <c r="G181" s="119">
        <f>SUM(G14:G180)</f>
        <v>0</v>
      </c>
      <c r="H181" s="162"/>
      <c r="I181" s="162"/>
      <c r="J181" s="162"/>
      <c r="K181" s="162"/>
      <c r="L181" s="57">
        <f>L180+L172+L137+L123+L112+L97+L86+L81+L62+L30</f>
        <v>0</v>
      </c>
    </row>
    <row r="182" spans="1:12" ht="13.5">
      <c r="A182" s="97"/>
      <c r="B182" s="98" t="s">
        <v>132</v>
      </c>
      <c r="C182" s="99">
        <v>0.05</v>
      </c>
      <c r="D182" s="60"/>
      <c r="E182" s="61"/>
      <c r="F182" s="62"/>
      <c r="G182" s="62"/>
      <c r="H182" s="62"/>
      <c r="I182" s="62"/>
      <c r="J182" s="62"/>
      <c r="K182" s="62"/>
      <c r="L182" s="58">
        <f>G181*C182</f>
        <v>0</v>
      </c>
    </row>
    <row r="183" spans="1:13" ht="13.5">
      <c r="A183" s="97"/>
      <c r="B183" s="100" t="s">
        <v>5</v>
      </c>
      <c r="C183" s="99"/>
      <c r="D183" s="60"/>
      <c r="E183" s="61"/>
      <c r="F183" s="62"/>
      <c r="G183" s="62"/>
      <c r="H183" s="62"/>
      <c r="I183" s="62"/>
      <c r="J183" s="62"/>
      <c r="K183" s="62"/>
      <c r="L183" s="58">
        <f>L182+L181</f>
        <v>0</v>
      </c>
      <c r="M183" s="110"/>
    </row>
    <row r="184" spans="1:12" ht="13.5">
      <c r="A184" s="65"/>
      <c r="B184" s="101" t="s">
        <v>133</v>
      </c>
      <c r="C184" s="64">
        <v>0.1</v>
      </c>
      <c r="D184" s="60"/>
      <c r="E184" s="61"/>
      <c r="F184" s="62"/>
      <c r="G184" s="62"/>
      <c r="H184" s="62"/>
      <c r="I184" s="62"/>
      <c r="J184" s="62"/>
      <c r="K184" s="62"/>
      <c r="L184" s="58">
        <f>L183*C184</f>
        <v>0</v>
      </c>
    </row>
    <row r="185" spans="1:13" ht="13.5">
      <c r="A185" s="65"/>
      <c r="B185" s="102" t="s">
        <v>122</v>
      </c>
      <c r="C185" s="64"/>
      <c r="D185" s="60"/>
      <c r="E185" s="61"/>
      <c r="F185" s="62"/>
      <c r="G185" s="62"/>
      <c r="H185" s="62"/>
      <c r="I185" s="62"/>
      <c r="J185" s="62"/>
      <c r="K185" s="62"/>
      <c r="L185" s="58">
        <f>L184+L183</f>
        <v>0</v>
      </c>
      <c r="M185" s="110"/>
    </row>
    <row r="186" spans="1:12" ht="13.5">
      <c r="A186" s="103"/>
      <c r="B186" s="98" t="s">
        <v>134</v>
      </c>
      <c r="C186" s="99">
        <v>0.08</v>
      </c>
      <c r="D186" s="104"/>
      <c r="E186" s="105"/>
      <c r="F186" s="98"/>
      <c r="G186" s="96"/>
      <c r="H186" s="96"/>
      <c r="I186" s="96"/>
      <c r="J186" s="106"/>
      <c r="K186" s="106"/>
      <c r="L186" s="92">
        <f>L185*C186</f>
        <v>0</v>
      </c>
    </row>
    <row r="187" spans="2:12" ht="13.5">
      <c r="B187" s="100" t="s">
        <v>5</v>
      </c>
      <c r="C187" s="99"/>
      <c r="D187" s="104"/>
      <c r="E187" s="105"/>
      <c r="F187" s="98"/>
      <c r="G187" s="96"/>
      <c r="H187" s="96"/>
      <c r="I187" s="96"/>
      <c r="J187" s="106"/>
      <c r="K187" s="106"/>
      <c r="L187" s="92">
        <f>L186+L185</f>
        <v>0</v>
      </c>
    </row>
    <row r="188" spans="2:12" ht="13.5">
      <c r="B188" s="98" t="s">
        <v>120</v>
      </c>
      <c r="C188" s="99">
        <v>0.05</v>
      </c>
      <c r="D188" s="104"/>
      <c r="E188" s="105"/>
      <c r="F188" s="98"/>
      <c r="G188" s="96"/>
      <c r="H188" s="96"/>
      <c r="I188" s="96"/>
      <c r="J188" s="106"/>
      <c r="K188" s="106"/>
      <c r="L188" s="92">
        <f>L187*C188</f>
        <v>0</v>
      </c>
    </row>
    <row r="189" spans="2:12" ht="13.5">
      <c r="B189" s="100" t="s">
        <v>5</v>
      </c>
      <c r="C189" s="99"/>
      <c r="D189" s="104"/>
      <c r="E189" s="105"/>
      <c r="F189" s="98"/>
      <c r="G189" s="96"/>
      <c r="H189" s="96"/>
      <c r="I189" s="96"/>
      <c r="J189" s="106"/>
      <c r="K189" s="106"/>
      <c r="L189" s="92">
        <f>L188+L187</f>
        <v>0</v>
      </c>
    </row>
    <row r="190" spans="2:12" ht="13.5">
      <c r="B190" s="98" t="s">
        <v>135</v>
      </c>
      <c r="C190" s="99">
        <v>0.18</v>
      </c>
      <c r="D190" s="104"/>
      <c r="E190" s="105"/>
      <c r="F190" s="98"/>
      <c r="G190" s="96"/>
      <c r="H190" s="96"/>
      <c r="I190" s="96"/>
      <c r="J190" s="106"/>
      <c r="K190" s="106"/>
      <c r="L190" s="92">
        <f>L189*C190</f>
        <v>0</v>
      </c>
    </row>
    <row r="191" spans="2:12" ht="13.5">
      <c r="B191" s="100" t="s">
        <v>154</v>
      </c>
      <c r="C191" s="107"/>
      <c r="D191" s="107"/>
      <c r="E191" s="107"/>
      <c r="F191" s="107"/>
      <c r="G191" s="108"/>
      <c r="H191" s="108"/>
      <c r="I191" s="108"/>
      <c r="J191" s="108"/>
      <c r="K191" s="108"/>
      <c r="L191" s="109">
        <f>L190+L189</f>
        <v>0</v>
      </c>
    </row>
    <row r="192" ht="13.5">
      <c r="L192" s="111"/>
    </row>
    <row r="194" ht="13.5">
      <c r="L194" s="110"/>
    </row>
    <row r="199" ht="13.5">
      <c r="L199" s="110"/>
    </row>
  </sheetData>
  <sheetProtection/>
  <mergeCells count="15">
    <mergeCell ref="B31:E31"/>
    <mergeCell ref="B82:E82"/>
    <mergeCell ref="B87:E87"/>
    <mergeCell ref="B173:E173"/>
    <mergeCell ref="B98:E98"/>
    <mergeCell ref="B113:E113"/>
    <mergeCell ref="B124:E124"/>
    <mergeCell ref="B63:E63"/>
    <mergeCell ref="L10:L11"/>
    <mergeCell ref="B13:E1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9">
      <selection activeCell="J14" sqref="J14:J84"/>
    </sheetView>
  </sheetViews>
  <sheetFormatPr defaultColWidth="9.00390625" defaultRowHeight="12.75"/>
  <cols>
    <col min="1" max="1" width="6.25390625" style="67" customWidth="1"/>
    <col min="2" max="2" width="47.125" style="67" customWidth="1"/>
    <col min="3" max="3" width="9.125" style="67" customWidth="1"/>
    <col min="4" max="4" width="9.375" style="67" customWidth="1"/>
    <col min="5" max="5" width="9.00390625" style="67" customWidth="1"/>
    <col min="6" max="6" width="9.75390625" style="67" customWidth="1"/>
    <col min="7" max="7" width="10.75390625" style="67" customWidth="1"/>
    <col min="8" max="8" width="9.125" style="67" customWidth="1"/>
    <col min="9" max="11" width="12.125" style="67" customWidth="1"/>
    <col min="12" max="12" width="13.625" style="67" customWidth="1"/>
    <col min="13" max="16384" width="9.125" style="67" customWidth="1"/>
  </cols>
  <sheetData>
    <row r="2" spans="2:12" ht="18" customHeight="1">
      <c r="B2" s="66" t="s">
        <v>367</v>
      </c>
      <c r="C2" s="66"/>
      <c r="D2" s="66"/>
      <c r="E2" s="340"/>
      <c r="F2" s="340"/>
      <c r="G2" s="340"/>
      <c r="H2" s="154"/>
      <c r="I2" s="68"/>
      <c r="J2" s="68"/>
      <c r="K2" s="68"/>
      <c r="L2" s="68"/>
    </row>
    <row r="3" spans="2:12" ht="16.5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3.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21" customHeight="1">
      <c r="B5" s="68"/>
      <c r="C5" s="66" t="s">
        <v>370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8.75" customHeight="1">
      <c r="B6" s="68"/>
      <c r="C6" s="68" t="s">
        <v>326</v>
      </c>
      <c r="D6" s="68"/>
      <c r="E6" s="68"/>
      <c r="F6" s="68"/>
      <c r="G6" s="68"/>
      <c r="H6" s="68"/>
      <c r="I6" s="68"/>
      <c r="J6" s="68"/>
      <c r="K6" s="68"/>
      <c r="L6" s="68"/>
    </row>
    <row r="7" spans="2:12" ht="13.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9.5" customHeight="1">
      <c r="B8" s="68" t="s">
        <v>125</v>
      </c>
      <c r="C8" s="68"/>
      <c r="D8" s="68"/>
      <c r="E8" s="68"/>
      <c r="F8" s="68"/>
      <c r="G8" s="68"/>
      <c r="H8" s="68"/>
      <c r="I8" s="68"/>
      <c r="J8" s="68"/>
      <c r="K8" s="70"/>
      <c r="L8" s="68"/>
    </row>
    <row r="9" spans="2:12" ht="16.5" customHeight="1">
      <c r="B9" s="68"/>
      <c r="C9" s="68"/>
      <c r="D9" s="68"/>
      <c r="E9" s="68"/>
      <c r="F9" s="68"/>
      <c r="G9" s="68"/>
      <c r="H9" s="68"/>
      <c r="I9" s="68"/>
      <c r="J9" s="68"/>
      <c r="K9" s="70"/>
      <c r="L9" s="68"/>
    </row>
    <row r="10" spans="1:12" ht="33" customHeight="1">
      <c r="A10" s="555" t="s">
        <v>10</v>
      </c>
      <c r="B10" s="575" t="s">
        <v>11</v>
      </c>
      <c r="C10" s="575" t="s">
        <v>1</v>
      </c>
      <c r="D10" s="577" t="s">
        <v>2</v>
      </c>
      <c r="E10" s="558"/>
      <c r="F10" s="559" t="s">
        <v>3</v>
      </c>
      <c r="G10" s="560"/>
      <c r="H10" s="547" t="s">
        <v>4</v>
      </c>
      <c r="I10" s="548"/>
      <c r="J10" s="547" t="s">
        <v>255</v>
      </c>
      <c r="K10" s="548"/>
      <c r="L10" s="552" t="s">
        <v>5</v>
      </c>
    </row>
    <row r="11" spans="1:12" ht="68.25" customHeight="1">
      <c r="A11" s="556"/>
      <c r="B11" s="576"/>
      <c r="C11" s="576"/>
      <c r="D11" s="73" t="s">
        <v>127</v>
      </c>
      <c r="E11" s="73" t="s">
        <v>6</v>
      </c>
      <c r="F11" s="74" t="s">
        <v>7</v>
      </c>
      <c r="G11" s="75" t="s">
        <v>5</v>
      </c>
      <c r="H11" s="76" t="s">
        <v>7</v>
      </c>
      <c r="I11" s="75" t="s">
        <v>5</v>
      </c>
      <c r="J11" s="76" t="s">
        <v>7</v>
      </c>
      <c r="K11" s="75" t="s">
        <v>5</v>
      </c>
      <c r="L11" s="553"/>
    </row>
    <row r="12" spans="1:12" ht="21" customHeight="1">
      <c r="A12" s="289" t="s">
        <v>8</v>
      </c>
      <c r="B12" s="289">
        <v>2</v>
      </c>
      <c r="C12" s="267">
        <v>3</v>
      </c>
      <c r="D12" s="74" t="s">
        <v>9</v>
      </c>
      <c r="E12" s="265">
        <v>5</v>
      </c>
      <c r="F12" s="267">
        <v>6</v>
      </c>
      <c r="G12" s="265">
        <v>7</v>
      </c>
      <c r="H12" s="267">
        <v>8</v>
      </c>
      <c r="I12" s="265">
        <v>9</v>
      </c>
      <c r="J12" s="265">
        <v>10</v>
      </c>
      <c r="K12" s="265">
        <v>11</v>
      </c>
      <c r="L12" s="289">
        <v>12</v>
      </c>
    </row>
    <row r="13" spans="1:12" ht="21" customHeight="1">
      <c r="A13" s="199"/>
      <c r="B13" s="566" t="s">
        <v>499</v>
      </c>
      <c r="C13" s="566"/>
      <c r="D13" s="566"/>
      <c r="E13" s="566"/>
      <c r="F13" s="217"/>
      <c r="G13" s="218"/>
      <c r="H13" s="219"/>
      <c r="I13" s="218"/>
      <c r="J13" s="218"/>
      <c r="K13" s="218"/>
      <c r="L13" s="220"/>
    </row>
    <row r="14" spans="1:12" ht="48.75" customHeight="1">
      <c r="A14" s="281">
        <v>1</v>
      </c>
      <c r="B14" s="354" t="s">
        <v>291</v>
      </c>
      <c r="C14" s="227" t="s">
        <v>124</v>
      </c>
      <c r="D14" s="227"/>
      <c r="E14" s="228">
        <f>E17+E18+E19+E20</f>
        <v>530</v>
      </c>
      <c r="F14" s="229"/>
      <c r="G14" s="231"/>
      <c r="H14" s="231"/>
      <c r="I14" s="231"/>
      <c r="J14" s="231"/>
      <c r="K14" s="229"/>
      <c r="L14" s="231"/>
    </row>
    <row r="15" spans="1:12" ht="18.75" customHeight="1">
      <c r="A15" s="283"/>
      <c r="B15" s="339" t="s">
        <v>156</v>
      </c>
      <c r="C15" s="93" t="s">
        <v>0</v>
      </c>
      <c r="D15" s="231">
        <v>0.13</v>
      </c>
      <c r="E15" s="229">
        <f>E14*D15</f>
        <v>68.9</v>
      </c>
      <c r="F15" s="229"/>
      <c r="G15" s="231"/>
      <c r="H15" s="229"/>
      <c r="I15" s="229">
        <f>H15*E15</f>
        <v>0</v>
      </c>
      <c r="J15" s="229"/>
      <c r="K15" s="229"/>
      <c r="L15" s="229">
        <f aca="true" t="shared" si="0" ref="L15:L20">K15+I15+G15</f>
        <v>0</v>
      </c>
    </row>
    <row r="16" spans="1:12" ht="18.75" customHeight="1">
      <c r="A16" s="283"/>
      <c r="B16" s="350" t="s">
        <v>256</v>
      </c>
      <c r="C16" s="266" t="s">
        <v>0</v>
      </c>
      <c r="D16" s="231">
        <v>0.0244</v>
      </c>
      <c r="E16" s="229">
        <f>E14*D16</f>
        <v>12.932</v>
      </c>
      <c r="F16" s="229"/>
      <c r="G16" s="229">
        <f>F16*E16</f>
        <v>0</v>
      </c>
      <c r="H16" s="298"/>
      <c r="I16" s="298"/>
      <c r="J16" s="298"/>
      <c r="K16" s="298"/>
      <c r="L16" s="229">
        <f t="shared" si="0"/>
        <v>0</v>
      </c>
    </row>
    <row r="17" spans="1:12" ht="18.75" customHeight="1">
      <c r="A17" s="283"/>
      <c r="B17" s="302" t="s">
        <v>316</v>
      </c>
      <c r="C17" s="231" t="s">
        <v>257</v>
      </c>
      <c r="D17" s="231" t="s">
        <v>206</v>
      </c>
      <c r="E17" s="229">
        <v>20</v>
      </c>
      <c r="F17" s="229"/>
      <c r="G17" s="273">
        <f>F17*E17</f>
        <v>0</v>
      </c>
      <c r="H17" s="273"/>
      <c r="I17" s="273"/>
      <c r="J17" s="273"/>
      <c r="K17" s="273"/>
      <c r="L17" s="229">
        <f t="shared" si="0"/>
        <v>0</v>
      </c>
    </row>
    <row r="18" spans="1:12" ht="18.75" customHeight="1">
      <c r="A18" s="283"/>
      <c r="B18" s="302" t="s">
        <v>512</v>
      </c>
      <c r="C18" s="231" t="s">
        <v>257</v>
      </c>
      <c r="D18" s="231" t="s">
        <v>206</v>
      </c>
      <c r="E18" s="229">
        <v>40</v>
      </c>
      <c r="F18" s="229"/>
      <c r="G18" s="273">
        <f>F18*E18</f>
        <v>0</v>
      </c>
      <c r="H18" s="273"/>
      <c r="I18" s="273"/>
      <c r="J18" s="273"/>
      <c r="K18" s="273"/>
      <c r="L18" s="229">
        <f t="shared" si="0"/>
        <v>0</v>
      </c>
    </row>
    <row r="19" spans="1:12" ht="18.75" customHeight="1">
      <c r="A19" s="283"/>
      <c r="B19" s="302" t="s">
        <v>513</v>
      </c>
      <c r="C19" s="231" t="s">
        <v>257</v>
      </c>
      <c r="D19" s="231" t="s">
        <v>206</v>
      </c>
      <c r="E19" s="229">
        <v>20</v>
      </c>
      <c r="F19" s="229"/>
      <c r="G19" s="273">
        <f>F19*E19</f>
        <v>0</v>
      </c>
      <c r="H19" s="273"/>
      <c r="I19" s="273"/>
      <c r="J19" s="273"/>
      <c r="K19" s="273"/>
      <c r="L19" s="229">
        <f>K19+I19+G19</f>
        <v>0</v>
      </c>
    </row>
    <row r="20" spans="1:12" ht="18.75" customHeight="1">
      <c r="A20" s="283"/>
      <c r="B20" s="302" t="s">
        <v>292</v>
      </c>
      <c r="C20" s="231" t="s">
        <v>257</v>
      </c>
      <c r="D20" s="231" t="s">
        <v>206</v>
      </c>
      <c r="E20" s="229">
        <v>450</v>
      </c>
      <c r="F20" s="229"/>
      <c r="G20" s="273">
        <f>F20*E20</f>
        <v>0</v>
      </c>
      <c r="H20" s="273"/>
      <c r="I20" s="273"/>
      <c r="J20" s="273"/>
      <c r="K20" s="273"/>
      <c r="L20" s="229">
        <f t="shared" si="0"/>
        <v>0</v>
      </c>
    </row>
    <row r="21" spans="1:12" ht="18.75" customHeight="1">
      <c r="A21" s="281">
        <v>2</v>
      </c>
      <c r="B21" s="301" t="s">
        <v>293</v>
      </c>
      <c r="C21" s="227" t="s">
        <v>124</v>
      </c>
      <c r="D21" s="227"/>
      <c r="E21" s="228">
        <v>180</v>
      </c>
      <c r="F21" s="229"/>
      <c r="G21" s="273"/>
      <c r="H21" s="273"/>
      <c r="I21" s="273"/>
      <c r="J21" s="273"/>
      <c r="K21" s="273"/>
      <c r="L21" s="273"/>
    </row>
    <row r="22" spans="1:12" ht="18.75" customHeight="1">
      <c r="A22" s="283"/>
      <c r="B22" s="339" t="s">
        <v>156</v>
      </c>
      <c r="C22" s="93" t="s">
        <v>0</v>
      </c>
      <c r="D22" s="231">
        <v>0.16</v>
      </c>
      <c r="E22" s="229">
        <f>E21*D22</f>
        <v>28.8</v>
      </c>
      <c r="F22" s="229"/>
      <c r="G22" s="273"/>
      <c r="H22" s="273"/>
      <c r="I22" s="273">
        <f>H22*E22</f>
        <v>0</v>
      </c>
      <c r="J22" s="273"/>
      <c r="K22" s="273"/>
      <c r="L22" s="273">
        <f>K22+I22+G22</f>
        <v>0</v>
      </c>
    </row>
    <row r="23" spans="1:12" ht="18.75" customHeight="1">
      <c r="A23" s="283"/>
      <c r="B23" s="350" t="s">
        <v>256</v>
      </c>
      <c r="C23" s="266" t="s">
        <v>0</v>
      </c>
      <c r="D23" s="231">
        <v>0.0191</v>
      </c>
      <c r="E23" s="229">
        <f>E21*D23</f>
        <v>3.4379999999999997</v>
      </c>
      <c r="F23" s="229"/>
      <c r="G23" s="273">
        <f>F23*E23</f>
        <v>0</v>
      </c>
      <c r="H23" s="273"/>
      <c r="I23" s="273"/>
      <c r="J23" s="273"/>
      <c r="K23" s="273"/>
      <c r="L23" s="273">
        <f>K23+I23+G23</f>
        <v>0</v>
      </c>
    </row>
    <row r="24" spans="1:12" ht="18.75" customHeight="1">
      <c r="A24" s="283"/>
      <c r="B24" s="302" t="s">
        <v>514</v>
      </c>
      <c r="C24" s="231" t="s">
        <v>257</v>
      </c>
      <c r="D24" s="229">
        <v>1</v>
      </c>
      <c r="E24" s="229">
        <f>E21*D24</f>
        <v>180</v>
      </c>
      <c r="F24" s="229"/>
      <c r="G24" s="273">
        <f>F24*E24</f>
        <v>0</v>
      </c>
      <c r="H24" s="273"/>
      <c r="I24" s="273"/>
      <c r="J24" s="273"/>
      <c r="K24" s="273"/>
      <c r="L24" s="273">
        <f>I24+G24</f>
        <v>0</v>
      </c>
    </row>
    <row r="25" spans="1:12" ht="15.75" customHeight="1">
      <c r="A25" s="293">
        <v>3</v>
      </c>
      <c r="B25" s="146" t="s">
        <v>317</v>
      </c>
      <c r="C25" s="142" t="s">
        <v>144</v>
      </c>
      <c r="D25" s="143"/>
      <c r="E25" s="148">
        <v>26</v>
      </c>
      <c r="F25" s="229"/>
      <c r="G25" s="273"/>
      <c r="H25" s="273"/>
      <c r="I25" s="273"/>
      <c r="J25" s="273"/>
      <c r="K25" s="273"/>
      <c r="L25" s="273"/>
    </row>
    <row r="26" spans="1:12" ht="19.5" customHeight="1">
      <c r="A26" s="292"/>
      <c r="B26" s="339" t="s">
        <v>155</v>
      </c>
      <c r="C26" s="93" t="s">
        <v>0</v>
      </c>
      <c r="D26" s="294">
        <v>1</v>
      </c>
      <c r="E26" s="269">
        <f>E25*D26</f>
        <v>26</v>
      </c>
      <c r="F26" s="229"/>
      <c r="G26" s="273"/>
      <c r="H26" s="273"/>
      <c r="I26" s="273">
        <f>H26*E26</f>
        <v>0</v>
      </c>
      <c r="J26" s="273"/>
      <c r="K26" s="273"/>
      <c r="L26" s="273">
        <f>K26+I26+G26</f>
        <v>0</v>
      </c>
    </row>
    <row r="27" spans="1:12" ht="15.75" customHeight="1">
      <c r="A27" s="292"/>
      <c r="B27" s="147" t="s">
        <v>318</v>
      </c>
      <c r="C27" s="267" t="s">
        <v>144</v>
      </c>
      <c r="D27" s="268" t="s">
        <v>206</v>
      </c>
      <c r="E27" s="269">
        <v>12</v>
      </c>
      <c r="F27" s="229"/>
      <c r="G27" s="273">
        <f>F27*E27</f>
        <v>0</v>
      </c>
      <c r="H27" s="273"/>
      <c r="I27" s="273"/>
      <c r="J27" s="273"/>
      <c r="K27" s="273"/>
      <c r="L27" s="273">
        <f>K27+I27+G27</f>
        <v>0</v>
      </c>
    </row>
    <row r="28" spans="1:12" ht="16.5" customHeight="1">
      <c r="A28" s="293">
        <v>4</v>
      </c>
      <c r="B28" s="146" t="s">
        <v>290</v>
      </c>
      <c r="C28" s="142" t="s">
        <v>144</v>
      </c>
      <c r="D28" s="143"/>
      <c r="E28" s="148">
        <v>10</v>
      </c>
      <c r="F28" s="229"/>
      <c r="G28" s="273"/>
      <c r="H28" s="273"/>
      <c r="I28" s="273"/>
      <c r="J28" s="273"/>
      <c r="K28" s="273"/>
      <c r="L28" s="273"/>
    </row>
    <row r="29" spans="1:12" ht="16.5" customHeight="1">
      <c r="A29" s="292"/>
      <c r="B29" s="339" t="s">
        <v>155</v>
      </c>
      <c r="C29" s="93" t="s">
        <v>0</v>
      </c>
      <c r="D29" s="296">
        <v>1</v>
      </c>
      <c r="E29" s="269">
        <f>E28*D29</f>
        <v>10</v>
      </c>
      <c r="F29" s="229"/>
      <c r="G29" s="273"/>
      <c r="H29" s="273"/>
      <c r="I29" s="273">
        <f>H29*E29</f>
        <v>0</v>
      </c>
      <c r="J29" s="273"/>
      <c r="K29" s="273"/>
      <c r="L29" s="273">
        <f>K29+I29+G29</f>
        <v>0</v>
      </c>
    </row>
    <row r="30" spans="1:12" ht="16.5" customHeight="1">
      <c r="A30" s="292"/>
      <c r="B30" s="295" t="s">
        <v>290</v>
      </c>
      <c r="C30" s="267" t="s">
        <v>144</v>
      </c>
      <c r="D30" s="268" t="s">
        <v>8</v>
      </c>
      <c r="E30" s="269">
        <f>E28*D30</f>
        <v>10</v>
      </c>
      <c r="F30" s="229"/>
      <c r="G30" s="273">
        <f>F30*E30</f>
        <v>0</v>
      </c>
      <c r="H30" s="273"/>
      <c r="I30" s="273"/>
      <c r="J30" s="273"/>
      <c r="K30" s="273"/>
      <c r="L30" s="273">
        <f>K30+I30+G30</f>
        <v>0</v>
      </c>
    </row>
    <row r="31" spans="1:12" ht="16.5" customHeight="1">
      <c r="A31" s="293">
        <v>5</v>
      </c>
      <c r="B31" s="95" t="s">
        <v>516</v>
      </c>
      <c r="C31" s="142" t="s">
        <v>144</v>
      </c>
      <c r="D31" s="143"/>
      <c r="E31" s="148">
        <v>29</v>
      </c>
      <c r="F31" s="229"/>
      <c r="G31" s="273"/>
      <c r="H31" s="273"/>
      <c r="I31" s="273"/>
      <c r="J31" s="273"/>
      <c r="K31" s="273"/>
      <c r="L31" s="273"/>
    </row>
    <row r="32" spans="1:12" ht="16.5" customHeight="1">
      <c r="A32" s="292"/>
      <c r="B32" s="339" t="s">
        <v>155</v>
      </c>
      <c r="C32" s="93" t="s">
        <v>0</v>
      </c>
      <c r="D32" s="296">
        <v>1</v>
      </c>
      <c r="E32" s="269">
        <f>E31*D32</f>
        <v>29</v>
      </c>
      <c r="F32" s="229"/>
      <c r="G32" s="273"/>
      <c r="H32" s="273"/>
      <c r="I32" s="273">
        <f>H32*E32</f>
        <v>0</v>
      </c>
      <c r="J32" s="273"/>
      <c r="K32" s="273"/>
      <c r="L32" s="273">
        <f>K32+I32+G32</f>
        <v>0</v>
      </c>
    </row>
    <row r="33" spans="1:12" ht="16.5" customHeight="1">
      <c r="A33" s="292"/>
      <c r="B33" s="295" t="s">
        <v>290</v>
      </c>
      <c r="C33" s="267" t="s">
        <v>144</v>
      </c>
      <c r="D33" s="268" t="s">
        <v>8</v>
      </c>
      <c r="E33" s="269">
        <f>E31*D33</f>
        <v>29</v>
      </c>
      <c r="F33" s="229"/>
      <c r="G33" s="273">
        <f>F33*E33</f>
        <v>0</v>
      </c>
      <c r="H33" s="273"/>
      <c r="I33" s="273"/>
      <c r="J33" s="273"/>
      <c r="K33" s="273"/>
      <c r="L33" s="273">
        <f>K33+I33+G33</f>
        <v>0</v>
      </c>
    </row>
    <row r="34" spans="1:12" ht="43.5" customHeight="1">
      <c r="A34" s="290">
        <v>6</v>
      </c>
      <c r="B34" s="146" t="s">
        <v>319</v>
      </c>
      <c r="C34" s="142" t="s">
        <v>144</v>
      </c>
      <c r="D34" s="143"/>
      <c r="E34" s="148">
        <f>E36+E37</f>
        <v>23</v>
      </c>
      <c r="F34" s="229"/>
      <c r="G34" s="273"/>
      <c r="H34" s="273"/>
      <c r="I34" s="273"/>
      <c r="J34" s="273"/>
      <c r="K34" s="273"/>
      <c r="L34" s="273"/>
    </row>
    <row r="35" spans="1:12" ht="16.5" customHeight="1">
      <c r="A35" s="291"/>
      <c r="B35" s="339" t="s">
        <v>155</v>
      </c>
      <c r="C35" s="93" t="s">
        <v>0</v>
      </c>
      <c r="D35" s="297">
        <v>1</v>
      </c>
      <c r="E35" s="269">
        <f>E34*D35</f>
        <v>23</v>
      </c>
      <c r="F35" s="229"/>
      <c r="G35" s="273"/>
      <c r="H35" s="273"/>
      <c r="I35" s="273">
        <f>H35*E35</f>
        <v>0</v>
      </c>
      <c r="J35" s="273"/>
      <c r="K35" s="273"/>
      <c r="L35" s="273">
        <f>K35+I35+G35</f>
        <v>0</v>
      </c>
    </row>
    <row r="36" spans="1:12" ht="29.25" customHeight="1">
      <c r="A36" s="292"/>
      <c r="B36" s="147" t="s">
        <v>500</v>
      </c>
      <c r="C36" s="267" t="s">
        <v>144</v>
      </c>
      <c r="D36" s="268" t="s">
        <v>206</v>
      </c>
      <c r="E36" s="269">
        <v>21</v>
      </c>
      <c r="F36" s="229"/>
      <c r="G36" s="273">
        <f>F36*E36</f>
        <v>0</v>
      </c>
      <c r="H36" s="273"/>
      <c r="I36" s="273"/>
      <c r="J36" s="273"/>
      <c r="K36" s="273"/>
      <c r="L36" s="273">
        <f>K36+I36+G36</f>
        <v>0</v>
      </c>
    </row>
    <row r="37" spans="1:12" ht="29.25" customHeight="1">
      <c r="A37" s="292"/>
      <c r="B37" s="147" t="s">
        <v>517</v>
      </c>
      <c r="C37" s="267" t="s">
        <v>144</v>
      </c>
      <c r="D37" s="268" t="s">
        <v>206</v>
      </c>
      <c r="E37" s="269">
        <v>2</v>
      </c>
      <c r="F37" s="229"/>
      <c r="G37" s="273">
        <f>F37*E37</f>
        <v>0</v>
      </c>
      <c r="H37" s="273"/>
      <c r="I37" s="273"/>
      <c r="J37" s="273"/>
      <c r="K37" s="273"/>
      <c r="L37" s="273">
        <f>K37+I37+G37</f>
        <v>0</v>
      </c>
    </row>
    <row r="38" spans="1:12" ht="29.25" customHeight="1">
      <c r="A38" s="290">
        <v>7</v>
      </c>
      <c r="B38" s="146" t="s">
        <v>518</v>
      </c>
      <c r="C38" s="142" t="s">
        <v>144</v>
      </c>
      <c r="D38" s="143"/>
      <c r="E38" s="148">
        <f>E40</f>
        <v>2</v>
      </c>
      <c r="F38" s="229"/>
      <c r="G38" s="273"/>
      <c r="H38" s="273"/>
      <c r="I38" s="273"/>
      <c r="J38" s="273"/>
      <c r="K38" s="273"/>
      <c r="L38" s="273"/>
    </row>
    <row r="39" spans="1:12" ht="18" customHeight="1">
      <c r="A39" s="291"/>
      <c r="B39" s="339" t="s">
        <v>155</v>
      </c>
      <c r="C39" s="93" t="s">
        <v>0</v>
      </c>
      <c r="D39" s="297">
        <v>1</v>
      </c>
      <c r="E39" s="269">
        <f>E38*D39</f>
        <v>2</v>
      </c>
      <c r="F39" s="229"/>
      <c r="G39" s="273"/>
      <c r="H39" s="273"/>
      <c r="I39" s="273">
        <f>H39*E39</f>
        <v>0</v>
      </c>
      <c r="J39" s="273"/>
      <c r="K39" s="273"/>
      <c r="L39" s="273">
        <f>K39+I39+G39</f>
        <v>0</v>
      </c>
    </row>
    <row r="40" spans="1:12" ht="29.25" customHeight="1">
      <c r="A40" s="292"/>
      <c r="B40" s="147" t="s">
        <v>519</v>
      </c>
      <c r="C40" s="267" t="s">
        <v>144</v>
      </c>
      <c r="D40" s="268" t="s">
        <v>206</v>
      </c>
      <c r="E40" s="269">
        <v>2</v>
      </c>
      <c r="F40" s="229"/>
      <c r="G40" s="273">
        <f>F40*E40</f>
        <v>0</v>
      </c>
      <c r="H40" s="273"/>
      <c r="I40" s="273"/>
      <c r="J40" s="273"/>
      <c r="K40" s="273"/>
      <c r="L40" s="273">
        <f>K40+I40+G40</f>
        <v>0</v>
      </c>
    </row>
    <row r="41" spans="1:12" ht="20.25" customHeight="1">
      <c r="A41" s="290">
        <v>8</v>
      </c>
      <c r="B41" s="458" t="s">
        <v>515</v>
      </c>
      <c r="C41" s="142" t="s">
        <v>144</v>
      </c>
      <c r="D41" s="143"/>
      <c r="E41" s="148">
        <v>6</v>
      </c>
      <c r="F41" s="229"/>
      <c r="G41" s="273"/>
      <c r="H41" s="273"/>
      <c r="I41" s="273"/>
      <c r="J41" s="273"/>
      <c r="K41" s="273"/>
      <c r="L41" s="273"/>
    </row>
    <row r="42" spans="1:12" ht="18.75" customHeight="1">
      <c r="A42" s="292"/>
      <c r="B42" s="339" t="s">
        <v>155</v>
      </c>
      <c r="C42" s="93" t="s">
        <v>0</v>
      </c>
      <c r="D42" s="269">
        <v>1</v>
      </c>
      <c r="E42" s="269">
        <f>E41*D42</f>
        <v>6</v>
      </c>
      <c r="F42" s="229"/>
      <c r="G42" s="273"/>
      <c r="H42" s="273"/>
      <c r="I42" s="273">
        <f>H42*E42</f>
        <v>0</v>
      </c>
      <c r="J42" s="273"/>
      <c r="K42" s="273"/>
      <c r="L42" s="273">
        <f>K42+I42+G42</f>
        <v>0</v>
      </c>
    </row>
    <row r="43" spans="1:12" ht="31.5" customHeight="1">
      <c r="A43" s="292"/>
      <c r="B43" s="456" t="s">
        <v>501</v>
      </c>
      <c r="C43" s="267" t="s">
        <v>144</v>
      </c>
      <c r="D43" s="268" t="s">
        <v>206</v>
      </c>
      <c r="E43" s="269">
        <v>6</v>
      </c>
      <c r="F43" s="229"/>
      <c r="G43" s="273">
        <f>F43*E43</f>
        <v>0</v>
      </c>
      <c r="H43" s="273"/>
      <c r="I43" s="273">
        <f>SUM(I15:I42)</f>
        <v>0</v>
      </c>
      <c r="J43" s="273"/>
      <c r="K43" s="273"/>
      <c r="L43" s="273">
        <f>K43+I43+G43</f>
        <v>0</v>
      </c>
    </row>
    <row r="44" spans="1:12" ht="17.25" customHeight="1">
      <c r="A44" s="290">
        <v>9</v>
      </c>
      <c r="B44" s="146" t="s">
        <v>360</v>
      </c>
      <c r="C44" s="142" t="s">
        <v>144</v>
      </c>
      <c r="D44" s="143"/>
      <c r="E44" s="148">
        <v>2</v>
      </c>
      <c r="F44" s="229"/>
      <c r="G44" s="273"/>
      <c r="H44" s="273"/>
      <c r="I44" s="273"/>
      <c r="J44" s="273"/>
      <c r="K44" s="273"/>
      <c r="L44" s="273"/>
    </row>
    <row r="45" spans="1:12" ht="17.25" customHeight="1">
      <c r="A45" s="291"/>
      <c r="B45" s="339" t="s">
        <v>155</v>
      </c>
      <c r="C45" s="93" t="s">
        <v>0</v>
      </c>
      <c r="D45" s="268" t="s">
        <v>8</v>
      </c>
      <c r="E45" s="269">
        <f>E44*D45</f>
        <v>2</v>
      </c>
      <c r="F45" s="229"/>
      <c r="G45" s="273"/>
      <c r="H45" s="273"/>
      <c r="I45" s="273">
        <f>H45*E45</f>
        <v>0</v>
      </c>
      <c r="J45" s="273"/>
      <c r="K45" s="273"/>
      <c r="L45" s="273">
        <f>K45+I45+G45</f>
        <v>0</v>
      </c>
    </row>
    <row r="46" spans="1:12" ht="17.25" customHeight="1">
      <c r="A46" s="291"/>
      <c r="B46" s="147" t="s">
        <v>361</v>
      </c>
      <c r="C46" s="267" t="s">
        <v>144</v>
      </c>
      <c r="D46" s="268" t="s">
        <v>8</v>
      </c>
      <c r="E46" s="269">
        <f>E44*D46</f>
        <v>2</v>
      </c>
      <c r="F46" s="229"/>
      <c r="G46" s="273">
        <f>F46*E46</f>
        <v>0</v>
      </c>
      <c r="H46" s="273"/>
      <c r="I46" s="273"/>
      <c r="J46" s="273"/>
      <c r="K46" s="273"/>
      <c r="L46" s="273">
        <f>G46</f>
        <v>0</v>
      </c>
    </row>
    <row r="47" spans="1:12" ht="17.25" customHeight="1">
      <c r="A47" s="457">
        <v>10</v>
      </c>
      <c r="B47" s="448" t="s">
        <v>511</v>
      </c>
      <c r="C47" s="124" t="s">
        <v>223</v>
      </c>
      <c r="D47" s="124"/>
      <c r="E47" s="109">
        <v>2</v>
      </c>
      <c r="F47" s="113"/>
      <c r="G47" s="449"/>
      <c r="H47" s="93"/>
      <c r="I47" s="93"/>
      <c r="J47" s="113"/>
      <c r="K47" s="450"/>
      <c r="L47" s="450"/>
    </row>
    <row r="48" spans="1:12" ht="15.75" customHeight="1">
      <c r="A48" s="447"/>
      <c r="B48" s="451" t="s">
        <v>502</v>
      </c>
      <c r="C48" s="452" t="s">
        <v>0</v>
      </c>
      <c r="D48" s="452" t="s">
        <v>503</v>
      </c>
      <c r="E48" s="58">
        <f>E47*D48</f>
        <v>2</v>
      </c>
      <c r="F48" s="113"/>
      <c r="G48" s="93"/>
      <c r="H48" s="113"/>
      <c r="I48" s="113">
        <f>H48*E48</f>
        <v>0</v>
      </c>
      <c r="J48" s="113"/>
      <c r="K48" s="450"/>
      <c r="L48" s="450">
        <f>K48+I48+G48</f>
        <v>0</v>
      </c>
    </row>
    <row r="49" spans="1:12" ht="15.75" customHeight="1">
      <c r="A49" s="447"/>
      <c r="B49" s="158" t="s">
        <v>504</v>
      </c>
      <c r="C49" s="453" t="s">
        <v>223</v>
      </c>
      <c r="D49" s="453"/>
      <c r="E49" s="58">
        <v>6</v>
      </c>
      <c r="F49" s="113"/>
      <c r="G49" s="449">
        <f aca="true" t="shared" si="1" ref="G49:G54">F49*E49</f>
        <v>0</v>
      </c>
      <c r="H49" s="93"/>
      <c r="I49" s="93"/>
      <c r="J49" s="113"/>
      <c r="K49" s="450"/>
      <c r="L49" s="450">
        <f aca="true" t="shared" si="2" ref="L49:L54">K49+I49+G49</f>
        <v>0</v>
      </c>
    </row>
    <row r="50" spans="1:12" ht="18" customHeight="1">
      <c r="A50" s="447"/>
      <c r="B50" s="158" t="s">
        <v>505</v>
      </c>
      <c r="C50" s="453" t="s">
        <v>124</v>
      </c>
      <c r="D50" s="453"/>
      <c r="E50" s="58">
        <v>36</v>
      </c>
      <c r="F50" s="113"/>
      <c r="G50" s="449">
        <f t="shared" si="1"/>
        <v>0</v>
      </c>
      <c r="H50" s="93"/>
      <c r="I50" s="93"/>
      <c r="J50" s="113"/>
      <c r="K50" s="450"/>
      <c r="L50" s="450">
        <f t="shared" si="2"/>
        <v>0</v>
      </c>
    </row>
    <row r="51" spans="1:12" ht="15.75" customHeight="1">
      <c r="A51" s="447"/>
      <c r="B51" s="158" t="s">
        <v>506</v>
      </c>
      <c r="C51" s="453" t="s">
        <v>507</v>
      </c>
      <c r="D51" s="453"/>
      <c r="E51" s="58">
        <v>6</v>
      </c>
      <c r="F51" s="113"/>
      <c r="G51" s="449">
        <f t="shared" si="1"/>
        <v>0</v>
      </c>
      <c r="H51" s="93"/>
      <c r="I51" s="93"/>
      <c r="J51" s="113"/>
      <c r="K51" s="450"/>
      <c r="L51" s="450">
        <f t="shared" si="2"/>
        <v>0</v>
      </c>
    </row>
    <row r="52" spans="1:12" ht="15.75" customHeight="1">
      <c r="A52" s="447"/>
      <c r="B52" s="158" t="s">
        <v>508</v>
      </c>
      <c r="C52" s="453" t="s">
        <v>507</v>
      </c>
      <c r="D52" s="453"/>
      <c r="E52" s="58">
        <v>2</v>
      </c>
      <c r="F52" s="113"/>
      <c r="G52" s="449">
        <f t="shared" si="1"/>
        <v>0</v>
      </c>
      <c r="H52" s="93"/>
      <c r="I52" s="93"/>
      <c r="J52" s="113"/>
      <c r="K52" s="450"/>
      <c r="L52" s="450">
        <f t="shared" si="2"/>
        <v>0</v>
      </c>
    </row>
    <row r="53" spans="1:12" ht="15.75" customHeight="1">
      <c r="A53" s="447"/>
      <c r="B53" s="158" t="s">
        <v>509</v>
      </c>
      <c r="C53" s="453" t="s">
        <v>223</v>
      </c>
      <c r="D53" s="453"/>
      <c r="E53" s="58">
        <v>2</v>
      </c>
      <c r="F53" s="113"/>
      <c r="G53" s="449">
        <f t="shared" si="1"/>
        <v>0</v>
      </c>
      <c r="H53" s="93"/>
      <c r="I53" s="93"/>
      <c r="J53" s="113"/>
      <c r="K53" s="450"/>
      <c r="L53" s="450">
        <f t="shared" si="2"/>
        <v>0</v>
      </c>
    </row>
    <row r="54" spans="1:12" ht="15.75" customHeight="1">
      <c r="A54" s="454"/>
      <c r="B54" s="455" t="s">
        <v>510</v>
      </c>
      <c r="C54" s="453" t="s">
        <v>223</v>
      </c>
      <c r="D54" s="453"/>
      <c r="E54" s="58">
        <v>2</v>
      </c>
      <c r="F54" s="113"/>
      <c r="G54" s="449">
        <f t="shared" si="1"/>
        <v>0</v>
      </c>
      <c r="H54" s="93"/>
      <c r="I54" s="93"/>
      <c r="J54" s="113"/>
      <c r="K54" s="450"/>
      <c r="L54" s="450">
        <f t="shared" si="2"/>
        <v>0</v>
      </c>
    </row>
    <row r="55" spans="1:12" ht="15.75" customHeight="1">
      <c r="A55" s="299"/>
      <c r="B55" s="301" t="s">
        <v>5</v>
      </c>
      <c r="C55" s="227"/>
      <c r="D55" s="227"/>
      <c r="E55" s="227"/>
      <c r="F55" s="228"/>
      <c r="G55" s="228">
        <f>SUM(G14:G53)</f>
        <v>0</v>
      </c>
      <c r="H55" s="228"/>
      <c r="I55" s="228">
        <f>SUM(I14:I53)</f>
        <v>0</v>
      </c>
      <c r="J55" s="228"/>
      <c r="K55" s="228"/>
      <c r="L55" s="228">
        <f>SUM(L14:L53)</f>
        <v>0</v>
      </c>
    </row>
    <row r="56" spans="1:12" ht="15.75" customHeight="1">
      <c r="A56" s="288"/>
      <c r="B56" s="104" t="s">
        <v>132</v>
      </c>
      <c r="C56" s="271">
        <v>0.05</v>
      </c>
      <c r="D56" s="227"/>
      <c r="E56" s="227"/>
      <c r="F56" s="228"/>
      <c r="G56" s="228"/>
      <c r="H56" s="228"/>
      <c r="I56" s="228"/>
      <c r="J56" s="228"/>
      <c r="K56" s="228"/>
      <c r="L56" s="229">
        <f>G55*C56</f>
        <v>0</v>
      </c>
    </row>
    <row r="57" spans="1:12" ht="15.75" customHeight="1">
      <c r="A57" s="288"/>
      <c r="B57" s="100" t="s">
        <v>5</v>
      </c>
      <c r="C57" s="98"/>
      <c r="D57" s="227"/>
      <c r="E57" s="227"/>
      <c r="F57" s="228"/>
      <c r="G57" s="228"/>
      <c r="H57" s="228"/>
      <c r="I57" s="228"/>
      <c r="J57" s="228"/>
      <c r="K57" s="228"/>
      <c r="L57" s="229">
        <f>L56+L55</f>
        <v>0</v>
      </c>
    </row>
    <row r="58" spans="1:12" ht="15.75" customHeight="1">
      <c r="A58" s="288"/>
      <c r="B58" s="227" t="s">
        <v>258</v>
      </c>
      <c r="C58" s="300">
        <v>0.75</v>
      </c>
      <c r="D58" s="227"/>
      <c r="E58" s="227"/>
      <c r="F58" s="228"/>
      <c r="G58" s="228"/>
      <c r="H58" s="228"/>
      <c r="I58" s="228"/>
      <c r="J58" s="228"/>
      <c r="K58" s="228"/>
      <c r="L58" s="229">
        <f>I55*C58</f>
        <v>0</v>
      </c>
    </row>
    <row r="59" spans="1:12" ht="15.75" customHeight="1">
      <c r="A59" s="288"/>
      <c r="B59" s="301" t="s">
        <v>5</v>
      </c>
      <c r="C59" s="227"/>
      <c r="D59" s="227"/>
      <c r="E59" s="227"/>
      <c r="F59" s="228"/>
      <c r="G59" s="228"/>
      <c r="H59" s="228"/>
      <c r="I59" s="228"/>
      <c r="J59" s="228"/>
      <c r="K59" s="228"/>
      <c r="L59" s="229">
        <f>L58+L57</f>
        <v>0</v>
      </c>
    </row>
    <row r="60" spans="1:12" ht="15.75" customHeight="1">
      <c r="A60" s="288"/>
      <c r="B60" s="227" t="s">
        <v>259</v>
      </c>
      <c r="C60" s="300">
        <v>0.08</v>
      </c>
      <c r="D60" s="227"/>
      <c r="E60" s="227"/>
      <c r="F60" s="228"/>
      <c r="G60" s="228"/>
      <c r="H60" s="228"/>
      <c r="I60" s="228"/>
      <c r="J60" s="228"/>
      <c r="K60" s="228"/>
      <c r="L60" s="229">
        <f>L59*C60</f>
        <v>0</v>
      </c>
    </row>
    <row r="61" spans="1:12" ht="15.75" customHeight="1">
      <c r="A61" s="288"/>
      <c r="B61" s="441" t="s">
        <v>5</v>
      </c>
      <c r="C61" s="309"/>
      <c r="D61" s="309"/>
      <c r="E61" s="309"/>
      <c r="F61" s="310"/>
      <c r="G61" s="310"/>
      <c r="H61" s="310"/>
      <c r="I61" s="310"/>
      <c r="J61" s="310"/>
      <c r="K61" s="310"/>
      <c r="L61" s="310">
        <f>L60+L59</f>
        <v>0</v>
      </c>
    </row>
    <row r="62" spans="1:12" ht="21" customHeight="1">
      <c r="A62" s="442"/>
      <c r="B62" s="574" t="s">
        <v>294</v>
      </c>
      <c r="C62" s="574"/>
      <c r="D62" s="574"/>
      <c r="E62" s="574"/>
      <c r="F62" s="443"/>
      <c r="G62" s="444"/>
      <c r="H62" s="445"/>
      <c r="I62" s="444"/>
      <c r="J62" s="444"/>
      <c r="K62" s="444"/>
      <c r="L62" s="446"/>
    </row>
    <row r="63" spans="1:12" ht="21" customHeight="1">
      <c r="A63" s="281">
        <v>1</v>
      </c>
      <c r="B63" s="301" t="s">
        <v>295</v>
      </c>
      <c r="C63" s="227" t="s">
        <v>137</v>
      </c>
      <c r="D63" s="227"/>
      <c r="E63" s="228">
        <v>11.2</v>
      </c>
      <c r="F63" s="229"/>
      <c r="G63" s="229"/>
      <c r="H63" s="229"/>
      <c r="I63" s="229"/>
      <c r="J63" s="229"/>
      <c r="K63" s="229"/>
      <c r="L63" s="229"/>
    </row>
    <row r="64" spans="1:12" ht="15.75" customHeight="1">
      <c r="A64" s="283"/>
      <c r="B64" s="339" t="s">
        <v>155</v>
      </c>
      <c r="C64" s="93" t="s">
        <v>0</v>
      </c>
      <c r="D64" s="229">
        <v>1</v>
      </c>
      <c r="E64" s="229">
        <f>E63*D64</f>
        <v>11.2</v>
      </c>
      <c r="F64" s="229"/>
      <c r="G64" s="229"/>
      <c r="H64" s="229"/>
      <c r="I64" s="229">
        <f>H64*E64</f>
        <v>0</v>
      </c>
      <c r="J64" s="229"/>
      <c r="K64" s="229"/>
      <c r="L64" s="229">
        <f>I64</f>
        <v>0</v>
      </c>
    </row>
    <row r="65" spans="1:12" ht="21" customHeight="1">
      <c r="A65" s="281">
        <v>2</v>
      </c>
      <c r="B65" s="301" t="s">
        <v>296</v>
      </c>
      <c r="C65" s="227" t="s">
        <v>137</v>
      </c>
      <c r="D65" s="228"/>
      <c r="E65" s="228">
        <v>3.6</v>
      </c>
      <c r="F65" s="229"/>
      <c r="G65" s="229"/>
      <c r="H65" s="229"/>
      <c r="I65" s="229"/>
      <c r="J65" s="229"/>
      <c r="K65" s="229"/>
      <c r="L65" s="229"/>
    </row>
    <row r="66" spans="1:12" ht="15.75" customHeight="1">
      <c r="A66" s="283"/>
      <c r="B66" s="339" t="s">
        <v>155</v>
      </c>
      <c r="C66" s="93" t="s">
        <v>0</v>
      </c>
      <c r="D66" s="229">
        <v>1</v>
      </c>
      <c r="E66" s="229">
        <f>E65*D66</f>
        <v>3.6</v>
      </c>
      <c r="F66" s="229"/>
      <c r="G66" s="229"/>
      <c r="H66" s="229"/>
      <c r="I66" s="229">
        <f>H66*E66</f>
        <v>0</v>
      </c>
      <c r="J66" s="229"/>
      <c r="K66" s="229"/>
      <c r="L66" s="229">
        <f>I66</f>
        <v>0</v>
      </c>
    </row>
    <row r="67" spans="1:12" ht="15.75" customHeight="1">
      <c r="A67" s="283"/>
      <c r="B67" s="302" t="s">
        <v>297</v>
      </c>
      <c r="C67" s="231" t="s">
        <v>137</v>
      </c>
      <c r="D67" s="229">
        <v>1.1</v>
      </c>
      <c r="E67" s="229">
        <f>E65*D67</f>
        <v>3.9600000000000004</v>
      </c>
      <c r="F67" s="229"/>
      <c r="G67" s="229">
        <f>F67*E67</f>
        <v>0</v>
      </c>
      <c r="H67" s="229"/>
      <c r="I67" s="229"/>
      <c r="J67" s="229"/>
      <c r="K67" s="229"/>
      <c r="L67" s="229">
        <f>G67</f>
        <v>0</v>
      </c>
    </row>
    <row r="68" spans="1:12" ht="15.75" customHeight="1">
      <c r="A68" s="283"/>
      <c r="B68" s="302" t="s">
        <v>323</v>
      </c>
      <c r="C68" s="231" t="s">
        <v>124</v>
      </c>
      <c r="D68" s="231"/>
      <c r="E68" s="229">
        <v>50</v>
      </c>
      <c r="F68" s="229"/>
      <c r="G68" s="229">
        <f>F68*E68</f>
        <v>0</v>
      </c>
      <c r="H68" s="229"/>
      <c r="I68" s="229"/>
      <c r="J68" s="229"/>
      <c r="K68" s="229"/>
      <c r="L68" s="229">
        <f>G68</f>
        <v>0</v>
      </c>
    </row>
    <row r="69" spans="1:12" ht="21" customHeight="1">
      <c r="A69" s="281">
        <v>3</v>
      </c>
      <c r="B69" s="301" t="s">
        <v>298</v>
      </c>
      <c r="C69" s="227" t="s">
        <v>137</v>
      </c>
      <c r="D69" s="227"/>
      <c r="E69" s="228">
        <v>7.6</v>
      </c>
      <c r="F69" s="229"/>
      <c r="G69" s="229"/>
      <c r="H69" s="229"/>
      <c r="I69" s="229"/>
      <c r="J69" s="229"/>
      <c r="K69" s="229"/>
      <c r="L69" s="229"/>
    </row>
    <row r="70" spans="1:12" ht="15.75" customHeight="1">
      <c r="A70" s="283"/>
      <c r="B70" s="339" t="s">
        <v>155</v>
      </c>
      <c r="C70" s="93" t="s">
        <v>0</v>
      </c>
      <c r="D70" s="229">
        <v>1</v>
      </c>
      <c r="E70" s="229">
        <f>E69*D70</f>
        <v>7.6</v>
      </c>
      <c r="F70" s="229"/>
      <c r="G70" s="229"/>
      <c r="H70" s="229"/>
      <c r="I70" s="229">
        <f>H70*E70</f>
        <v>0</v>
      </c>
      <c r="J70" s="229"/>
      <c r="K70" s="229"/>
      <c r="L70" s="229">
        <f>I70</f>
        <v>0</v>
      </c>
    </row>
    <row r="71" spans="1:12" ht="33.75" customHeight="1">
      <c r="A71" s="281">
        <v>4</v>
      </c>
      <c r="B71" s="354" t="s">
        <v>191</v>
      </c>
      <c r="C71" s="227" t="s">
        <v>137</v>
      </c>
      <c r="D71" s="228"/>
      <c r="E71" s="228">
        <v>3.6</v>
      </c>
      <c r="F71" s="229"/>
      <c r="G71" s="229"/>
      <c r="H71" s="229"/>
      <c r="I71" s="229"/>
      <c r="J71" s="229"/>
      <c r="K71" s="229"/>
      <c r="L71" s="229"/>
    </row>
    <row r="72" spans="1:12" ht="15.75" customHeight="1">
      <c r="A72" s="283"/>
      <c r="B72" s="339" t="s">
        <v>155</v>
      </c>
      <c r="C72" s="93" t="s">
        <v>0</v>
      </c>
      <c r="D72" s="229">
        <v>1</v>
      </c>
      <c r="E72" s="229">
        <f>E71*D72</f>
        <v>3.6</v>
      </c>
      <c r="F72" s="229"/>
      <c r="G72" s="229"/>
      <c r="H72" s="229"/>
      <c r="I72" s="229">
        <f>H72*E72</f>
        <v>0</v>
      </c>
      <c r="J72" s="229"/>
      <c r="K72" s="229"/>
      <c r="L72" s="229">
        <f>I72</f>
        <v>0</v>
      </c>
    </row>
    <row r="73" spans="1:12" ht="15.75" customHeight="1">
      <c r="A73" s="286"/>
      <c r="B73" s="339" t="s">
        <v>373</v>
      </c>
      <c r="C73" s="231" t="s">
        <v>130</v>
      </c>
      <c r="D73" s="229">
        <v>1.75</v>
      </c>
      <c r="E73" s="229">
        <f>E71*D73</f>
        <v>6.3</v>
      </c>
      <c r="F73" s="229"/>
      <c r="G73" s="229"/>
      <c r="H73" s="229"/>
      <c r="I73" s="229"/>
      <c r="J73" s="229"/>
      <c r="K73" s="229">
        <f>J73*E73</f>
        <v>0</v>
      </c>
      <c r="L73" s="229">
        <f>K73</f>
        <v>0</v>
      </c>
    </row>
    <row r="74" spans="1:12" ht="15.75" customHeight="1">
      <c r="A74" s="288"/>
      <c r="B74" s="301" t="s">
        <v>5</v>
      </c>
      <c r="C74" s="227"/>
      <c r="D74" s="227"/>
      <c r="E74" s="227"/>
      <c r="F74" s="228"/>
      <c r="G74" s="228">
        <f>SUM(G63:G71)</f>
        <v>0</v>
      </c>
      <c r="H74" s="228"/>
      <c r="I74" s="228"/>
      <c r="J74" s="228"/>
      <c r="K74" s="228"/>
      <c r="L74" s="228">
        <f>SUM(L64:L73)</f>
        <v>0</v>
      </c>
    </row>
    <row r="75" spans="1:12" ht="15.75" customHeight="1">
      <c r="A75" s="288"/>
      <c r="B75" s="104" t="s">
        <v>132</v>
      </c>
      <c r="C75" s="271">
        <v>0.05</v>
      </c>
      <c r="D75" s="227"/>
      <c r="E75" s="227"/>
      <c r="F75" s="228"/>
      <c r="G75" s="228"/>
      <c r="H75" s="228"/>
      <c r="I75" s="228"/>
      <c r="J75" s="228"/>
      <c r="K75" s="228"/>
      <c r="L75" s="229">
        <f>G74*C75</f>
        <v>0</v>
      </c>
    </row>
    <row r="76" spans="1:12" ht="15.75" customHeight="1">
      <c r="A76" s="288"/>
      <c r="B76" s="272" t="s">
        <v>5</v>
      </c>
      <c r="C76" s="98"/>
      <c r="D76" s="227"/>
      <c r="E76" s="227"/>
      <c r="F76" s="228"/>
      <c r="G76" s="228"/>
      <c r="H76" s="228"/>
      <c r="I76" s="228"/>
      <c r="J76" s="228"/>
      <c r="K76" s="228"/>
      <c r="L76" s="229">
        <f>L75+L74</f>
        <v>0</v>
      </c>
    </row>
    <row r="77" spans="1:12" ht="15.75" customHeight="1">
      <c r="A77" s="288"/>
      <c r="B77" s="227" t="s">
        <v>299</v>
      </c>
      <c r="C77" s="300">
        <v>0.1</v>
      </c>
      <c r="D77" s="227"/>
      <c r="E77" s="228"/>
      <c r="F77" s="228"/>
      <c r="G77" s="228"/>
      <c r="H77" s="228"/>
      <c r="I77" s="228"/>
      <c r="J77" s="228"/>
      <c r="K77" s="228"/>
      <c r="L77" s="229">
        <f>L76*C77</f>
        <v>0</v>
      </c>
    </row>
    <row r="78" spans="1:12" ht="15.75" customHeight="1">
      <c r="A78" s="288"/>
      <c r="B78" s="301" t="s">
        <v>300</v>
      </c>
      <c r="C78" s="301"/>
      <c r="D78" s="227"/>
      <c r="E78" s="228"/>
      <c r="F78" s="228"/>
      <c r="G78" s="228"/>
      <c r="H78" s="228"/>
      <c r="I78" s="228"/>
      <c r="J78" s="228"/>
      <c r="K78" s="228"/>
      <c r="L78" s="229">
        <f>L77+L76</f>
        <v>0</v>
      </c>
    </row>
    <row r="79" spans="1:12" ht="15.75" customHeight="1">
      <c r="A79" s="288"/>
      <c r="B79" s="227" t="s">
        <v>259</v>
      </c>
      <c r="C79" s="300">
        <v>0.08</v>
      </c>
      <c r="D79" s="227"/>
      <c r="E79" s="228"/>
      <c r="F79" s="228"/>
      <c r="G79" s="228"/>
      <c r="H79" s="228"/>
      <c r="I79" s="228"/>
      <c r="J79" s="228"/>
      <c r="K79" s="228"/>
      <c r="L79" s="229">
        <f>L78*C79</f>
        <v>0</v>
      </c>
    </row>
    <row r="80" spans="1:12" ht="15.75" customHeight="1">
      <c r="A80" s="288"/>
      <c r="B80" s="301" t="s">
        <v>300</v>
      </c>
      <c r="C80" s="301"/>
      <c r="D80" s="227"/>
      <c r="E80" s="228"/>
      <c r="F80" s="228"/>
      <c r="G80" s="228"/>
      <c r="H80" s="228"/>
      <c r="I80" s="228"/>
      <c r="J80" s="228"/>
      <c r="K80" s="228"/>
      <c r="L80" s="228">
        <f>L79+L78</f>
        <v>0</v>
      </c>
    </row>
    <row r="81" spans="1:12" ht="15.75" customHeight="1">
      <c r="A81" s="288"/>
      <c r="B81" s="301" t="s">
        <v>5</v>
      </c>
      <c r="C81" s="301"/>
      <c r="D81" s="227"/>
      <c r="E81" s="228"/>
      <c r="F81" s="228"/>
      <c r="G81" s="228"/>
      <c r="H81" s="228"/>
      <c r="I81" s="228"/>
      <c r="J81" s="228"/>
      <c r="K81" s="228"/>
      <c r="L81" s="228">
        <f>L80+L61</f>
        <v>0</v>
      </c>
    </row>
    <row r="82" spans="2:12" ht="15.75" customHeight="1">
      <c r="B82" s="98" t="s">
        <v>120</v>
      </c>
      <c r="C82" s="99">
        <v>0.05</v>
      </c>
      <c r="D82" s="104"/>
      <c r="E82" s="105"/>
      <c r="F82" s="98"/>
      <c r="G82" s="96"/>
      <c r="H82" s="96"/>
      <c r="I82" s="96"/>
      <c r="J82" s="106"/>
      <c r="K82" s="106"/>
      <c r="L82" s="92">
        <f>L81*C82</f>
        <v>0</v>
      </c>
    </row>
    <row r="83" spans="2:12" ht="15.75" customHeight="1">
      <c r="B83" s="100" t="s">
        <v>5</v>
      </c>
      <c r="C83" s="99"/>
      <c r="D83" s="104"/>
      <c r="E83" s="105"/>
      <c r="F83" s="98"/>
      <c r="G83" s="96"/>
      <c r="H83" s="96"/>
      <c r="I83" s="96"/>
      <c r="J83" s="106"/>
      <c r="K83" s="106"/>
      <c r="L83" s="92">
        <f>L82+L81</f>
        <v>0</v>
      </c>
    </row>
    <row r="84" spans="2:12" ht="15.75" customHeight="1">
      <c r="B84" s="98" t="s">
        <v>135</v>
      </c>
      <c r="C84" s="99">
        <v>0.18</v>
      </c>
      <c r="D84" s="104"/>
      <c r="E84" s="105"/>
      <c r="F84" s="98"/>
      <c r="G84" s="96"/>
      <c r="H84" s="96"/>
      <c r="I84" s="96"/>
      <c r="J84" s="106"/>
      <c r="K84" s="106"/>
      <c r="L84" s="92">
        <f>L83*C84</f>
        <v>0</v>
      </c>
    </row>
    <row r="85" spans="2:12" ht="15.75" customHeight="1">
      <c r="B85" s="100" t="s">
        <v>154</v>
      </c>
      <c r="C85" s="107"/>
      <c r="D85" s="107"/>
      <c r="E85" s="107"/>
      <c r="F85" s="107"/>
      <c r="G85" s="108"/>
      <c r="H85" s="108"/>
      <c r="I85" s="108"/>
      <c r="J85" s="108"/>
      <c r="K85" s="108"/>
      <c r="L85" s="109">
        <f>L84+L83</f>
        <v>0</v>
      </c>
    </row>
    <row r="86" spans="11:12" ht="13.5">
      <c r="K86" s="110"/>
      <c r="L86" s="110"/>
    </row>
  </sheetData>
  <sheetProtection/>
  <mergeCells count="10">
    <mergeCell ref="H10:I10"/>
    <mergeCell ref="J10:K10"/>
    <mergeCell ref="L10:L11"/>
    <mergeCell ref="B62:E62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7">
      <selection activeCell="M18" sqref="M18"/>
    </sheetView>
  </sheetViews>
  <sheetFormatPr defaultColWidth="9.00390625" defaultRowHeight="12.75"/>
  <cols>
    <col min="1" max="1" width="6.25390625" style="67" customWidth="1"/>
    <col min="2" max="2" width="49.00390625" style="67" customWidth="1"/>
    <col min="3" max="3" width="9.125" style="67" customWidth="1"/>
    <col min="4" max="4" width="9.375" style="67" customWidth="1"/>
    <col min="5" max="5" width="9.00390625" style="67" customWidth="1"/>
    <col min="6" max="6" width="9.75390625" style="67" customWidth="1"/>
    <col min="7" max="7" width="10.75390625" style="67" customWidth="1"/>
    <col min="8" max="8" width="9.125" style="67" customWidth="1"/>
    <col min="9" max="11" width="12.125" style="67" customWidth="1"/>
    <col min="12" max="12" width="13.625" style="67" customWidth="1"/>
    <col min="13" max="16384" width="9.125" style="67" customWidth="1"/>
  </cols>
  <sheetData>
    <row r="2" spans="2:12" ht="18" customHeight="1">
      <c r="B2" s="66" t="s">
        <v>367</v>
      </c>
      <c r="C2" s="66"/>
      <c r="D2" s="66"/>
      <c r="E2" s="340"/>
      <c r="F2" s="340"/>
      <c r="G2" s="340"/>
      <c r="H2" s="154"/>
      <c r="I2" s="68"/>
      <c r="J2" s="68"/>
      <c r="K2" s="68"/>
      <c r="L2" s="68"/>
    </row>
    <row r="3" spans="2:12" ht="16.5" customHeight="1">
      <c r="B3" s="66" t="s">
        <v>368</v>
      </c>
      <c r="C3" s="66"/>
      <c r="D3" s="66"/>
      <c r="E3" s="340"/>
      <c r="F3" s="340"/>
      <c r="G3" s="340"/>
      <c r="H3" s="154"/>
      <c r="I3" s="68"/>
      <c r="J3" s="68"/>
      <c r="K3" s="68"/>
      <c r="L3" s="68"/>
    </row>
    <row r="4" spans="2:12" ht="13.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21" customHeight="1">
      <c r="B5" s="68"/>
      <c r="C5" s="66" t="s">
        <v>371</v>
      </c>
      <c r="D5" s="66"/>
      <c r="E5" s="66"/>
      <c r="F5" s="66"/>
      <c r="G5" s="66"/>
      <c r="H5" s="68"/>
      <c r="I5" s="68"/>
      <c r="J5" s="68"/>
      <c r="K5" s="69"/>
      <c r="L5" s="68"/>
    </row>
    <row r="6" spans="2:12" ht="18.75" customHeight="1">
      <c r="B6" s="68"/>
      <c r="C6" s="68" t="s">
        <v>320</v>
      </c>
      <c r="D6" s="68"/>
      <c r="E6" s="68"/>
      <c r="F6" s="68"/>
      <c r="G6" s="68"/>
      <c r="H6" s="68"/>
      <c r="I6" s="68"/>
      <c r="J6" s="68"/>
      <c r="K6" s="68"/>
      <c r="L6" s="68"/>
    </row>
    <row r="7" spans="2:12" ht="13.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9.5" customHeight="1">
      <c r="B8" s="68" t="s">
        <v>125</v>
      </c>
      <c r="C8" s="68"/>
      <c r="D8" s="68"/>
      <c r="E8" s="68"/>
      <c r="F8" s="68"/>
      <c r="G8" s="68"/>
      <c r="H8" s="68"/>
      <c r="I8" s="68"/>
      <c r="J8" s="68"/>
      <c r="K8" s="70"/>
      <c r="L8" s="68"/>
    </row>
    <row r="10" spans="1:12" ht="40.5" customHeight="1">
      <c r="A10" s="555" t="s">
        <v>10</v>
      </c>
      <c r="B10" s="575" t="s">
        <v>11</v>
      </c>
      <c r="C10" s="575" t="s">
        <v>1</v>
      </c>
      <c r="D10" s="577" t="s">
        <v>2</v>
      </c>
      <c r="E10" s="558"/>
      <c r="F10" s="559" t="s">
        <v>3</v>
      </c>
      <c r="G10" s="560"/>
      <c r="H10" s="547" t="s">
        <v>4</v>
      </c>
      <c r="I10" s="548"/>
      <c r="J10" s="547" t="s">
        <v>255</v>
      </c>
      <c r="K10" s="548"/>
      <c r="L10" s="552" t="s">
        <v>5</v>
      </c>
    </row>
    <row r="11" spans="1:12" ht="56.25" customHeight="1">
      <c r="A11" s="556"/>
      <c r="B11" s="576"/>
      <c r="C11" s="576"/>
      <c r="D11" s="73" t="s">
        <v>127</v>
      </c>
      <c r="E11" s="73" t="s">
        <v>6</v>
      </c>
      <c r="F11" s="74" t="s">
        <v>7</v>
      </c>
      <c r="G11" s="75" t="s">
        <v>5</v>
      </c>
      <c r="H11" s="76" t="s">
        <v>7</v>
      </c>
      <c r="I11" s="75" t="s">
        <v>5</v>
      </c>
      <c r="J11" s="76" t="s">
        <v>7</v>
      </c>
      <c r="K11" s="75" t="s">
        <v>5</v>
      </c>
      <c r="L11" s="553"/>
    </row>
    <row r="12" spans="1:12" ht="21.75" customHeight="1">
      <c r="A12" s="289" t="s">
        <v>8</v>
      </c>
      <c r="B12" s="289">
        <v>2</v>
      </c>
      <c r="C12" s="267">
        <v>3</v>
      </c>
      <c r="D12" s="74" t="s">
        <v>9</v>
      </c>
      <c r="E12" s="265">
        <v>5</v>
      </c>
      <c r="F12" s="267">
        <v>6</v>
      </c>
      <c r="G12" s="265">
        <v>7</v>
      </c>
      <c r="H12" s="267">
        <v>8</v>
      </c>
      <c r="I12" s="265">
        <v>9</v>
      </c>
      <c r="J12" s="265">
        <v>10</v>
      </c>
      <c r="K12" s="265">
        <v>11</v>
      </c>
      <c r="L12" s="289">
        <v>12</v>
      </c>
    </row>
    <row r="13" spans="1:12" ht="18" customHeight="1">
      <c r="A13" s="281">
        <v>1</v>
      </c>
      <c r="B13" s="312" t="s">
        <v>324</v>
      </c>
      <c r="C13" s="227" t="s">
        <v>144</v>
      </c>
      <c r="D13" s="227"/>
      <c r="E13" s="228">
        <v>6</v>
      </c>
      <c r="F13" s="229"/>
      <c r="G13" s="229"/>
      <c r="H13" s="229"/>
      <c r="I13" s="229"/>
      <c r="J13" s="229"/>
      <c r="K13" s="229"/>
      <c r="L13" s="229"/>
    </row>
    <row r="14" spans="1:12" ht="15.75" customHeight="1">
      <c r="A14" s="283"/>
      <c r="B14" s="339" t="s">
        <v>155</v>
      </c>
      <c r="C14" s="93" t="s">
        <v>0</v>
      </c>
      <c r="D14" s="229">
        <v>1</v>
      </c>
      <c r="E14" s="229">
        <f>E13*D14</f>
        <v>6</v>
      </c>
      <c r="F14" s="229"/>
      <c r="G14" s="229"/>
      <c r="H14" s="229"/>
      <c r="I14" s="229">
        <f>H14*E14</f>
        <v>0</v>
      </c>
      <c r="J14" s="229"/>
      <c r="K14" s="229"/>
      <c r="L14" s="229">
        <f>I14</f>
        <v>0</v>
      </c>
    </row>
    <row r="15" spans="1:12" ht="15.75" customHeight="1">
      <c r="A15" s="283"/>
      <c r="B15" s="339" t="s">
        <v>374</v>
      </c>
      <c r="C15" s="93" t="s">
        <v>141</v>
      </c>
      <c r="D15" s="231">
        <v>4.81</v>
      </c>
      <c r="E15" s="229">
        <f>E13*D15</f>
        <v>28.86</v>
      </c>
      <c r="F15" s="229"/>
      <c r="G15" s="229"/>
      <c r="H15" s="229"/>
      <c r="I15" s="229"/>
      <c r="J15" s="229"/>
      <c r="K15" s="229">
        <f>J15*E15</f>
        <v>0</v>
      </c>
      <c r="L15" s="229">
        <f>K15</f>
        <v>0</v>
      </c>
    </row>
    <row r="16" spans="1:12" ht="18" customHeight="1">
      <c r="A16" s="281">
        <v>2</v>
      </c>
      <c r="B16" s="312" t="s">
        <v>325</v>
      </c>
      <c r="C16" s="227" t="s">
        <v>137</v>
      </c>
      <c r="D16" s="227"/>
      <c r="E16" s="228">
        <v>0.54</v>
      </c>
      <c r="F16" s="229"/>
      <c r="G16" s="229"/>
      <c r="H16" s="229"/>
      <c r="I16" s="229"/>
      <c r="J16" s="229"/>
      <c r="K16" s="229"/>
      <c r="L16" s="229"/>
    </row>
    <row r="17" spans="1:12" ht="15.75" customHeight="1">
      <c r="A17" s="283"/>
      <c r="B17" s="351" t="s">
        <v>155</v>
      </c>
      <c r="C17" s="93" t="s">
        <v>0</v>
      </c>
      <c r="D17" s="229">
        <v>1</v>
      </c>
      <c r="E17" s="229">
        <f>E16*D17</f>
        <v>0.54</v>
      </c>
      <c r="F17" s="229"/>
      <c r="G17" s="229"/>
      <c r="H17" s="229"/>
      <c r="I17" s="229">
        <f>H17*E17</f>
        <v>0</v>
      </c>
      <c r="J17" s="229"/>
      <c r="K17" s="229"/>
      <c r="L17" s="229">
        <f>K17+I17+G17</f>
        <v>0</v>
      </c>
    </row>
    <row r="18" spans="1:12" ht="15.75" customHeight="1">
      <c r="A18" s="283"/>
      <c r="B18" s="352" t="s">
        <v>166</v>
      </c>
      <c r="C18" s="231" t="s">
        <v>137</v>
      </c>
      <c r="D18" s="231">
        <v>1.02</v>
      </c>
      <c r="E18" s="229">
        <f>E16*D18</f>
        <v>0.5508000000000001</v>
      </c>
      <c r="F18" s="229"/>
      <c r="G18" s="229">
        <f>F18*E18</f>
        <v>0</v>
      </c>
      <c r="H18" s="229"/>
      <c r="I18" s="229"/>
      <c r="J18" s="229"/>
      <c r="K18" s="229"/>
      <c r="L18" s="229">
        <f>K18+I18+G18</f>
        <v>0</v>
      </c>
    </row>
    <row r="19" spans="1:12" ht="15.75" customHeight="1">
      <c r="A19" s="286"/>
      <c r="B19" s="352" t="s">
        <v>123</v>
      </c>
      <c r="C19" s="231" t="s">
        <v>0</v>
      </c>
      <c r="D19" s="231">
        <v>0.62</v>
      </c>
      <c r="E19" s="229">
        <f>E16*D19</f>
        <v>0.33480000000000004</v>
      </c>
      <c r="F19" s="229"/>
      <c r="G19" s="229">
        <f>F19*E19</f>
        <v>0</v>
      </c>
      <c r="H19" s="229"/>
      <c r="I19" s="229"/>
      <c r="J19" s="229"/>
      <c r="K19" s="229"/>
      <c r="L19" s="229">
        <f>K19+I19+G19</f>
        <v>0</v>
      </c>
    </row>
    <row r="20" spans="1:12" ht="57.75" customHeight="1">
      <c r="A20" s="281">
        <v>3</v>
      </c>
      <c r="B20" s="282" t="s">
        <v>321</v>
      </c>
      <c r="C20" s="227" t="s">
        <v>144</v>
      </c>
      <c r="D20" s="227"/>
      <c r="E20" s="228">
        <v>6</v>
      </c>
      <c r="F20" s="311"/>
      <c r="G20" s="311"/>
      <c r="H20" s="311"/>
      <c r="I20" s="311"/>
      <c r="J20" s="311"/>
      <c r="K20" s="311"/>
      <c r="L20" s="311"/>
    </row>
    <row r="21" spans="1:12" ht="16.5" customHeight="1">
      <c r="A21" s="283"/>
      <c r="B21" s="339" t="s">
        <v>155</v>
      </c>
      <c r="C21" s="93" t="s">
        <v>0</v>
      </c>
      <c r="D21" s="229">
        <v>1</v>
      </c>
      <c r="E21" s="229">
        <f>E20*D21</f>
        <v>6</v>
      </c>
      <c r="F21" s="311"/>
      <c r="G21" s="311"/>
      <c r="H21" s="311"/>
      <c r="I21" s="311">
        <f>H21*E21</f>
        <v>0</v>
      </c>
      <c r="J21" s="311"/>
      <c r="K21" s="311"/>
      <c r="L21" s="311">
        <f>K21+I21+G21</f>
        <v>0</v>
      </c>
    </row>
    <row r="22" spans="1:12" ht="16.5" customHeight="1">
      <c r="A22" s="283"/>
      <c r="B22" s="352" t="s">
        <v>327</v>
      </c>
      <c r="C22" s="231" t="s">
        <v>141</v>
      </c>
      <c r="D22" s="231">
        <v>1.25</v>
      </c>
      <c r="E22" s="229">
        <f>E20*D22</f>
        <v>7.5</v>
      </c>
      <c r="F22" s="311"/>
      <c r="G22" s="311"/>
      <c r="H22" s="311"/>
      <c r="I22" s="311"/>
      <c r="J22" s="311"/>
      <c r="K22" s="311">
        <f>J22*E22</f>
        <v>0</v>
      </c>
      <c r="L22" s="311">
        <f>K22+I22+G22</f>
        <v>0</v>
      </c>
    </row>
    <row r="23" spans="1:12" ht="46.5" customHeight="1">
      <c r="A23" s="283"/>
      <c r="B23" s="353" t="s">
        <v>322</v>
      </c>
      <c r="C23" s="226" t="s">
        <v>144</v>
      </c>
      <c r="D23" s="279">
        <v>1</v>
      </c>
      <c r="E23" s="279">
        <f>E20*D23</f>
        <v>6</v>
      </c>
      <c r="F23" s="313"/>
      <c r="G23" s="313">
        <f>F23*E23</f>
        <v>0</v>
      </c>
      <c r="H23" s="313"/>
      <c r="I23" s="313"/>
      <c r="J23" s="313"/>
      <c r="K23" s="313"/>
      <c r="L23" s="313">
        <f>K23+I23+G23</f>
        <v>0</v>
      </c>
    </row>
    <row r="24" spans="1:12" ht="14.25" customHeight="1">
      <c r="A24" s="342"/>
      <c r="B24" s="282" t="s">
        <v>5</v>
      </c>
      <c r="C24" s="227"/>
      <c r="D24" s="227"/>
      <c r="E24" s="228"/>
      <c r="F24" s="274"/>
      <c r="G24" s="274">
        <f>SUM(G13:G23)</f>
        <v>0</v>
      </c>
      <c r="H24" s="274"/>
      <c r="I24" s="274"/>
      <c r="J24" s="274"/>
      <c r="K24" s="274"/>
      <c r="L24" s="274">
        <f>SUM(L13:L23)</f>
        <v>0</v>
      </c>
    </row>
    <row r="25" spans="1:12" ht="15" customHeight="1">
      <c r="A25" s="342"/>
      <c r="B25" s="104" t="s">
        <v>132</v>
      </c>
      <c r="C25" s="271">
        <v>0.05</v>
      </c>
      <c r="D25" s="227"/>
      <c r="E25" s="228"/>
      <c r="F25" s="228"/>
      <c r="G25" s="228"/>
      <c r="H25" s="228"/>
      <c r="I25" s="228"/>
      <c r="J25" s="228"/>
      <c r="K25" s="228"/>
      <c r="L25" s="229">
        <f>G24*C25</f>
        <v>0</v>
      </c>
    </row>
    <row r="26" spans="1:12" ht="15" customHeight="1">
      <c r="A26" s="288"/>
      <c r="B26" s="324" t="s">
        <v>5</v>
      </c>
      <c r="C26" s="241"/>
      <c r="D26" s="314"/>
      <c r="E26" s="315"/>
      <c r="F26" s="315"/>
      <c r="G26" s="315"/>
      <c r="H26" s="315"/>
      <c r="I26" s="315"/>
      <c r="J26" s="315"/>
      <c r="K26" s="315"/>
      <c r="L26" s="230">
        <f>L25+L24</f>
        <v>0</v>
      </c>
    </row>
    <row r="27" spans="1:12" ht="15" customHeight="1">
      <c r="A27" s="288"/>
      <c r="B27" s="227" t="s">
        <v>328</v>
      </c>
      <c r="C27" s="300">
        <v>0.1</v>
      </c>
      <c r="D27" s="227"/>
      <c r="E27" s="228"/>
      <c r="F27" s="228"/>
      <c r="G27" s="228"/>
      <c r="H27" s="228"/>
      <c r="I27" s="228"/>
      <c r="J27" s="228"/>
      <c r="K27" s="228"/>
      <c r="L27" s="229">
        <f>L26*C27</f>
        <v>0</v>
      </c>
    </row>
    <row r="28" spans="1:12" ht="15" customHeight="1">
      <c r="A28" s="288"/>
      <c r="B28" s="312" t="s">
        <v>5</v>
      </c>
      <c r="C28" s="227"/>
      <c r="D28" s="227"/>
      <c r="E28" s="228"/>
      <c r="F28" s="228"/>
      <c r="G28" s="228"/>
      <c r="H28" s="228"/>
      <c r="I28" s="228"/>
      <c r="J28" s="228"/>
      <c r="K28" s="228"/>
      <c r="L28" s="229">
        <f>L27+L26</f>
        <v>0</v>
      </c>
    </row>
    <row r="29" spans="1:12" ht="15" customHeight="1">
      <c r="A29" s="288"/>
      <c r="B29" s="227" t="s">
        <v>259</v>
      </c>
      <c r="C29" s="300">
        <v>0.08</v>
      </c>
      <c r="D29" s="227"/>
      <c r="E29" s="228"/>
      <c r="F29" s="228"/>
      <c r="G29" s="228"/>
      <c r="H29" s="228"/>
      <c r="I29" s="228"/>
      <c r="J29" s="228"/>
      <c r="K29" s="228"/>
      <c r="L29" s="229">
        <f>L28*C29</f>
        <v>0</v>
      </c>
    </row>
    <row r="30" spans="1:12" ht="15" customHeight="1">
      <c r="A30" s="288"/>
      <c r="B30" s="312" t="s">
        <v>5</v>
      </c>
      <c r="C30" s="227"/>
      <c r="D30" s="227"/>
      <c r="E30" s="228"/>
      <c r="F30" s="228"/>
      <c r="G30" s="228"/>
      <c r="H30" s="228"/>
      <c r="I30" s="228"/>
      <c r="J30" s="228"/>
      <c r="K30" s="228"/>
      <c r="L30" s="229">
        <f>SUM(L28:L29)</f>
        <v>0</v>
      </c>
    </row>
    <row r="31" spans="2:12" ht="15" customHeight="1">
      <c r="B31" s="98" t="s">
        <v>120</v>
      </c>
      <c r="C31" s="99">
        <v>0.03</v>
      </c>
      <c r="D31" s="104"/>
      <c r="E31" s="105"/>
      <c r="F31" s="98"/>
      <c r="G31" s="96"/>
      <c r="H31" s="96"/>
      <c r="I31" s="96"/>
      <c r="J31" s="106"/>
      <c r="K31" s="106"/>
      <c r="L31" s="92">
        <f>L30*C31</f>
        <v>0</v>
      </c>
    </row>
    <row r="32" spans="2:12" ht="15" customHeight="1">
      <c r="B32" s="100" t="s">
        <v>5</v>
      </c>
      <c r="C32" s="99"/>
      <c r="D32" s="104"/>
      <c r="E32" s="105"/>
      <c r="F32" s="98"/>
      <c r="G32" s="96"/>
      <c r="H32" s="96"/>
      <c r="I32" s="96"/>
      <c r="J32" s="106"/>
      <c r="K32" s="106"/>
      <c r="L32" s="92">
        <f>L31+L30</f>
        <v>0</v>
      </c>
    </row>
    <row r="33" spans="2:12" ht="15" customHeight="1">
      <c r="B33" s="98" t="s">
        <v>135</v>
      </c>
      <c r="C33" s="99">
        <v>0.18</v>
      </c>
      <c r="D33" s="104"/>
      <c r="E33" s="105"/>
      <c r="F33" s="98"/>
      <c r="G33" s="96"/>
      <c r="H33" s="96"/>
      <c r="I33" s="96"/>
      <c r="J33" s="106"/>
      <c r="K33" s="106"/>
      <c r="L33" s="92">
        <f>L32*C33</f>
        <v>0</v>
      </c>
    </row>
    <row r="34" spans="2:12" ht="15" customHeight="1">
      <c r="B34" s="100" t="s">
        <v>154</v>
      </c>
      <c r="C34" s="107"/>
      <c r="D34" s="107"/>
      <c r="E34" s="107"/>
      <c r="F34" s="107"/>
      <c r="G34" s="108"/>
      <c r="H34" s="108"/>
      <c r="I34" s="108"/>
      <c r="J34" s="108"/>
      <c r="K34" s="108"/>
      <c r="L34" s="109">
        <f>L33+L32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2019-05-31T06:46:10Z</cp:lastPrinted>
  <dcterms:created xsi:type="dcterms:W3CDTF">2004-05-18T18:44:03Z</dcterms:created>
  <dcterms:modified xsi:type="dcterms:W3CDTF">2021-08-22T07:42:28Z</dcterms:modified>
  <cp:category/>
  <cp:version/>
  <cp:contentType/>
  <cp:contentStatus/>
</cp:coreProperties>
</file>